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2"/>
  <workbookPr filterPrivacy="1" codeName="ЭтаКнига"/>
  <xr:revisionPtr revIDLastSave="0" documentId="13_ncr:1_{BC4CE03F-0FF6-443E-8C3E-2FF7549FAC02}" xr6:coauthVersionLast="47" xr6:coauthVersionMax="47" xr10:uidLastSave="{00000000-0000-0000-0000-000000000000}"/>
  <bookViews>
    <workbookView xWindow="-120" yWindow="-120" windowWidth="29040" windowHeight="15840" firstSheet="18" activeTab="24" xr2:uid="{00000000-000D-0000-FFFF-FFFF00000000}"/>
  </bookViews>
  <sheets>
    <sheet name="Настройка" sheetId="27" r:id="rId1"/>
    <sheet name="Шаблон" sheetId="51" r:id="rId2"/>
    <sheet name="Награды" sheetId="57" r:id="rId3"/>
    <sheet name="Общая статистика" sheetId="58" r:id="rId4"/>
    <sheet name="Август 2022" sheetId="1" r:id="rId5"/>
    <sheet name="Сентябрь 2022" sheetId="40" r:id="rId6"/>
    <sheet name="Октябрь 2022" sheetId="41" r:id="rId7"/>
    <sheet name="Ноябрь 2022" sheetId="42" r:id="rId8"/>
    <sheet name="Декабрь 2022" sheetId="43" r:id="rId9"/>
    <sheet name="Январь 2023" sheetId="44" r:id="rId10"/>
    <sheet name="Февраль 2023" sheetId="45" r:id="rId11"/>
    <sheet name="Март 2023" sheetId="46" r:id="rId12"/>
    <sheet name="Апрель 2023" sheetId="47" r:id="rId13"/>
    <sheet name="Май 2023" sheetId="48" r:id="rId14"/>
    <sheet name="Июнь 2023" sheetId="49" r:id="rId15"/>
    <sheet name="Июль 2023" sheetId="50" r:id="rId16"/>
    <sheet name="Август 2023" sheetId="52" r:id="rId17"/>
    <sheet name="Сентябрь 2023" sheetId="53" r:id="rId18"/>
    <sheet name="Октябрь 2023" sheetId="54" r:id="rId19"/>
    <sheet name="Ноябрь 2023" sheetId="55" r:id="rId20"/>
    <sheet name="Декабрь 2023" sheetId="56" r:id="rId21"/>
    <sheet name="Январь 2024" sheetId="59" r:id="rId22"/>
    <sheet name="Февраль 2024" sheetId="60" r:id="rId23"/>
    <sheet name="Март 2024" sheetId="62" r:id="rId24"/>
    <sheet name="Апрель 2024" sheetId="63" r:id="rId25"/>
    <sheet name="Май 2024" sheetId="64" r:id="rId26"/>
  </sheets>
  <definedNames>
    <definedName name="день_начала">Настройка!$D$10</definedName>
    <definedName name="_xlnm.Print_Area" localSheetId="4">'Август 2022'!$A$1:$Z$45</definedName>
    <definedName name="_xlnm.Print_Area" localSheetId="12">'Апрель 2023'!$A$1:$Z$45</definedName>
    <definedName name="_xlnm.Print_Area" localSheetId="8">'Декабрь 2022'!$A$1:$Z$45</definedName>
    <definedName name="_xlnm.Print_Area" localSheetId="15">'Июль 2023'!$A$1:$Z$45</definedName>
    <definedName name="_xlnm.Print_Area" localSheetId="14">'Июнь 2023'!$A$1:$Z$45</definedName>
    <definedName name="_xlnm.Print_Area" localSheetId="13">'Май 2023'!$A$1:$Z$45</definedName>
    <definedName name="_xlnm.Print_Area" localSheetId="11">'Март 2023'!$A$1:$Z$45</definedName>
    <definedName name="_xlnm.Print_Area" localSheetId="7">'Ноябрь 2022'!$A$1:$Z$45</definedName>
    <definedName name="_xlnm.Print_Area" localSheetId="6">'Октябрь 2022'!$A$1:$Z$45</definedName>
    <definedName name="_xlnm.Print_Area" localSheetId="5">'Сентябрь 2022'!$A$1:$Z$45</definedName>
    <definedName name="_xlnm.Print_Area" localSheetId="10">'Февраль 2023'!$A$1:$Z$45</definedName>
    <definedName name="_xlnm.Print_Area" localSheetId="9">'Январь 2023'!$A$1:$Z$45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C16" i="63" l="1"/>
  <c r="A1" i="64"/>
  <c r="A1" i="63"/>
  <c r="AC17" i="64"/>
  <c r="AD17" i="64" s="1"/>
  <c r="AC16" i="64"/>
  <c r="AD16" i="64" s="1"/>
  <c r="AC10" i="64"/>
  <c r="AC19" i="64" s="1"/>
  <c r="Y2" i="64"/>
  <c r="X2" i="64"/>
  <c r="W2" i="64"/>
  <c r="V2" i="64"/>
  <c r="U2" i="64"/>
  <c r="T2" i="64"/>
  <c r="S2" i="64"/>
  <c r="Q2" i="64"/>
  <c r="P2" i="64"/>
  <c r="O2" i="64"/>
  <c r="N2" i="64"/>
  <c r="M2" i="64"/>
  <c r="L2" i="64"/>
  <c r="K2" i="64"/>
  <c r="S1" i="64"/>
  <c r="AC17" i="63"/>
  <c r="AD17" i="63" s="1"/>
  <c r="AD16" i="63"/>
  <c r="Y2" i="63"/>
  <c r="X2" i="63"/>
  <c r="W2" i="63"/>
  <c r="V2" i="63"/>
  <c r="U2" i="63"/>
  <c r="T2" i="63"/>
  <c r="S2" i="63"/>
  <c r="Q2" i="63"/>
  <c r="P2" i="63"/>
  <c r="O2" i="63"/>
  <c r="N2" i="63"/>
  <c r="M2" i="63"/>
  <c r="L2" i="63"/>
  <c r="K2" i="63"/>
  <c r="S1" i="63"/>
  <c r="A1" i="62"/>
  <c r="AC17" i="62"/>
  <c r="AD17" i="62" s="1"/>
  <c r="AC16" i="62"/>
  <c r="AD16" i="62" s="1"/>
  <c r="Y2" i="62"/>
  <c r="X2" i="62"/>
  <c r="W2" i="62"/>
  <c r="V2" i="62"/>
  <c r="U2" i="62"/>
  <c r="T2" i="62"/>
  <c r="S2" i="62"/>
  <c r="Q2" i="62"/>
  <c r="P2" i="62"/>
  <c r="O2" i="62"/>
  <c r="N2" i="62"/>
  <c r="M2" i="62"/>
  <c r="L2" i="62"/>
  <c r="K2" i="62"/>
  <c r="S1" i="62"/>
  <c r="S6" i="62" s="1"/>
  <c r="K1" i="62"/>
  <c r="AD17" i="56"/>
  <c r="AD16" i="56"/>
  <c r="A1" i="60"/>
  <c r="AC17" i="60"/>
  <c r="AD17" i="60" s="1"/>
  <c r="AC16" i="60"/>
  <c r="AD16" i="60" s="1"/>
  <c r="AC10" i="60"/>
  <c r="AC19" i="60" s="1"/>
  <c r="Y2" i="60"/>
  <c r="X2" i="60"/>
  <c r="W2" i="60"/>
  <c r="V2" i="60"/>
  <c r="U2" i="60"/>
  <c r="T2" i="60"/>
  <c r="S2" i="60"/>
  <c r="Q2" i="60"/>
  <c r="P2" i="60"/>
  <c r="O2" i="60"/>
  <c r="N2" i="60"/>
  <c r="M2" i="60"/>
  <c r="L2" i="60"/>
  <c r="K2" i="60"/>
  <c r="S1" i="60"/>
  <c r="AA9" i="59"/>
  <c r="AC17" i="59"/>
  <c r="AC16" i="59"/>
  <c r="AD16" i="59" s="1"/>
  <c r="AC17" i="51"/>
  <c r="AD17" i="51" s="1"/>
  <c r="AC16" i="51"/>
  <c r="AD16" i="51" s="1"/>
  <c r="AC10" i="51"/>
  <c r="AC19" i="51" s="1"/>
  <c r="A1" i="59"/>
  <c r="A10" i="59" s="1"/>
  <c r="Y2" i="59"/>
  <c r="X2" i="59"/>
  <c r="W2" i="59"/>
  <c r="V2" i="59"/>
  <c r="U2" i="59"/>
  <c r="T2" i="59"/>
  <c r="S2" i="59"/>
  <c r="Q2" i="59"/>
  <c r="P2" i="59"/>
  <c r="O2" i="59"/>
  <c r="N2" i="59"/>
  <c r="M2" i="59"/>
  <c r="L2" i="59"/>
  <c r="K2" i="59"/>
  <c r="AC10" i="53"/>
  <c r="AC16" i="53"/>
  <c r="AD16" i="53" s="1"/>
  <c r="AC17" i="53"/>
  <c r="AD17" i="53" s="1"/>
  <c r="AC19" i="53"/>
  <c r="A1" i="56"/>
  <c r="A10" i="56" s="1"/>
  <c r="Y2" i="56"/>
  <c r="X2" i="56"/>
  <c r="W2" i="56"/>
  <c r="V2" i="56"/>
  <c r="U2" i="56"/>
  <c r="T2" i="56"/>
  <c r="S2" i="56"/>
  <c r="Q2" i="56"/>
  <c r="P2" i="56"/>
  <c r="O2" i="56"/>
  <c r="N2" i="56"/>
  <c r="M2" i="56"/>
  <c r="L2" i="56"/>
  <c r="K2" i="56"/>
  <c r="B10" i="58"/>
  <c r="B11" i="58"/>
  <c r="B9" i="58"/>
  <c r="B4" i="58"/>
  <c r="B5" i="58"/>
  <c r="B6" i="58"/>
  <c r="B3" i="58"/>
  <c r="B2" i="58"/>
  <c r="AC17" i="55"/>
  <c r="AD17" i="55" s="1"/>
  <c r="AC16" i="55"/>
  <c r="AD16" i="55" s="1"/>
  <c r="AC10" i="55"/>
  <c r="AC19" i="55" s="1"/>
  <c r="AC17" i="54"/>
  <c r="AD17" i="54" s="1"/>
  <c r="AC16" i="54"/>
  <c r="AD16" i="54" s="1"/>
  <c r="AC10" i="54"/>
  <c r="AC19" i="54" s="1"/>
  <c r="AC17" i="52"/>
  <c r="AD17" i="52" s="1"/>
  <c r="AC16" i="52"/>
  <c r="AD16" i="52" s="1"/>
  <c r="AC10" i="52"/>
  <c r="AC19" i="52" s="1"/>
  <c r="AC17" i="50"/>
  <c r="AD17" i="50" s="1"/>
  <c r="AC16" i="50"/>
  <c r="AD16" i="50" s="1"/>
  <c r="AC10" i="50"/>
  <c r="AC19" i="50" s="1"/>
  <c r="AC17" i="49"/>
  <c r="AD17" i="49" s="1"/>
  <c r="AC16" i="49"/>
  <c r="AD16" i="49" s="1"/>
  <c r="AC10" i="49"/>
  <c r="AC19" i="49" s="1"/>
  <c r="AC17" i="48"/>
  <c r="AD17" i="48" s="1"/>
  <c r="AC16" i="48"/>
  <c r="AD16" i="48" s="1"/>
  <c r="AC10" i="48"/>
  <c r="AC19" i="48" s="1"/>
  <c r="AC17" i="47"/>
  <c r="AD17" i="47" s="1"/>
  <c r="AC16" i="47"/>
  <c r="AD16" i="47" s="1"/>
  <c r="AC10" i="47"/>
  <c r="AC19" i="47" s="1"/>
  <c r="AC19" i="46"/>
  <c r="AC17" i="46"/>
  <c r="AD17" i="46" s="1"/>
  <c r="AC16" i="46"/>
  <c r="AD16" i="46" s="1"/>
  <c r="AC10" i="46"/>
  <c r="AC19" i="45"/>
  <c r="AC17" i="45"/>
  <c r="AD17" i="45" s="1"/>
  <c r="AC16" i="45"/>
  <c r="AD16" i="45" s="1"/>
  <c r="AC10" i="45"/>
  <c r="AC17" i="44"/>
  <c r="AD17" i="44" s="1"/>
  <c r="AC16" i="44"/>
  <c r="AD16" i="44" s="1"/>
  <c r="AC10" i="44"/>
  <c r="AC19" i="44" s="1"/>
  <c r="AC17" i="43"/>
  <c r="AD17" i="43" s="1"/>
  <c r="AC16" i="43"/>
  <c r="AD16" i="43" s="1"/>
  <c r="AC10" i="43"/>
  <c r="AC19" i="43" s="1"/>
  <c r="AC17" i="42"/>
  <c r="AD17" i="42" s="1"/>
  <c r="AC16" i="42"/>
  <c r="AD16" i="42" s="1"/>
  <c r="AC10" i="42"/>
  <c r="AC19" i="42" s="1"/>
  <c r="AC17" i="41"/>
  <c r="AD17" i="41" s="1"/>
  <c r="AC16" i="41"/>
  <c r="AD16" i="41" s="1"/>
  <c r="AC10" i="41"/>
  <c r="AC19" i="41" s="1"/>
  <c r="AC17" i="40"/>
  <c r="AD17" i="40" s="1"/>
  <c r="AC16" i="40"/>
  <c r="AD16" i="40" s="1"/>
  <c r="AC10" i="40"/>
  <c r="AC19" i="40" s="1"/>
  <c r="AC19" i="1"/>
  <c r="AC17" i="1"/>
  <c r="AD17" i="1" s="1"/>
  <c r="AC16" i="1"/>
  <c r="AD16" i="1" s="1"/>
  <c r="AC10" i="1"/>
  <c r="A1" i="55"/>
  <c r="A10" i="55" s="1"/>
  <c r="Y2" i="55"/>
  <c r="X2" i="55"/>
  <c r="W2" i="55"/>
  <c r="V2" i="55"/>
  <c r="U2" i="55"/>
  <c r="T2" i="55"/>
  <c r="S2" i="55"/>
  <c r="Q2" i="55"/>
  <c r="P2" i="55"/>
  <c r="O2" i="55"/>
  <c r="N2" i="55"/>
  <c r="M2" i="55"/>
  <c r="L2" i="55"/>
  <c r="K2" i="55"/>
  <c r="A1" i="54"/>
  <c r="S1" i="54" s="1"/>
  <c r="U8" i="54" s="1"/>
  <c r="Y2" i="54"/>
  <c r="X2" i="54"/>
  <c r="W2" i="54"/>
  <c r="V2" i="54"/>
  <c r="U2" i="54"/>
  <c r="T2" i="54"/>
  <c r="S2" i="54"/>
  <c r="Q2" i="54"/>
  <c r="P2" i="54"/>
  <c r="O2" i="54"/>
  <c r="N2" i="54"/>
  <c r="M2" i="54"/>
  <c r="L2" i="54"/>
  <c r="K2" i="54"/>
  <c r="A1" i="53"/>
  <c r="A10" i="53" s="1"/>
  <c r="Y2" i="53"/>
  <c r="X2" i="53"/>
  <c r="W2" i="53"/>
  <c r="V2" i="53"/>
  <c r="U2" i="53"/>
  <c r="T2" i="53"/>
  <c r="S2" i="53"/>
  <c r="Q2" i="53"/>
  <c r="P2" i="53"/>
  <c r="O2" i="53"/>
  <c r="N2" i="53"/>
  <c r="M2" i="53"/>
  <c r="L2" i="53"/>
  <c r="K2" i="53"/>
  <c r="A1" i="52"/>
  <c r="A10" i="52" s="1"/>
  <c r="Y2" i="52"/>
  <c r="X2" i="52"/>
  <c r="W2" i="52"/>
  <c r="V2" i="52"/>
  <c r="U2" i="52"/>
  <c r="T2" i="52"/>
  <c r="S2" i="52"/>
  <c r="Q2" i="52"/>
  <c r="P2" i="52"/>
  <c r="O2" i="52"/>
  <c r="N2" i="52"/>
  <c r="M2" i="52"/>
  <c r="L2" i="52"/>
  <c r="K2" i="52"/>
  <c r="A10" i="50"/>
  <c r="A1" i="50"/>
  <c r="S1" i="50" s="1"/>
  <c r="Y2" i="50"/>
  <c r="X2" i="50"/>
  <c r="W2" i="50"/>
  <c r="V2" i="50"/>
  <c r="U2" i="50"/>
  <c r="T2" i="50"/>
  <c r="S2" i="50"/>
  <c r="Q2" i="50"/>
  <c r="P2" i="50"/>
  <c r="O2" i="50"/>
  <c r="N2" i="50"/>
  <c r="M2" i="50"/>
  <c r="L2" i="50"/>
  <c r="K2" i="50"/>
  <c r="A1" i="49"/>
  <c r="A10" i="49" s="1"/>
  <c r="Y2" i="49"/>
  <c r="X2" i="49"/>
  <c r="W2" i="49"/>
  <c r="V2" i="49"/>
  <c r="U2" i="49"/>
  <c r="T2" i="49"/>
  <c r="S2" i="49"/>
  <c r="Q2" i="49"/>
  <c r="P2" i="49"/>
  <c r="O2" i="49"/>
  <c r="N2" i="49"/>
  <c r="M2" i="49"/>
  <c r="L2" i="49"/>
  <c r="K2" i="49"/>
  <c r="A1" i="48"/>
  <c r="S1" i="48" s="1"/>
  <c r="Y2" i="48"/>
  <c r="X2" i="48"/>
  <c r="W2" i="48"/>
  <c r="V2" i="48"/>
  <c r="U2" i="48"/>
  <c r="T2" i="48"/>
  <c r="S2" i="48"/>
  <c r="Q2" i="48"/>
  <c r="P2" i="48"/>
  <c r="O2" i="48"/>
  <c r="N2" i="48"/>
  <c r="M2" i="48"/>
  <c r="L2" i="48"/>
  <c r="K2" i="48"/>
  <c r="A1" i="47"/>
  <c r="S1" i="47" s="1"/>
  <c r="Y2" i="47"/>
  <c r="X2" i="47"/>
  <c r="W2" i="47"/>
  <c r="V2" i="47"/>
  <c r="U2" i="47"/>
  <c r="T2" i="47"/>
  <c r="S2" i="47"/>
  <c r="Q2" i="47"/>
  <c r="P2" i="47"/>
  <c r="O2" i="47"/>
  <c r="N2" i="47"/>
  <c r="M2" i="47"/>
  <c r="L2" i="47"/>
  <c r="K2" i="47"/>
  <c r="A10" i="47"/>
  <c r="A1" i="46"/>
  <c r="K1" i="46" s="1"/>
  <c r="Y2" i="46"/>
  <c r="X2" i="46"/>
  <c r="W2" i="46"/>
  <c r="V2" i="46"/>
  <c r="U2" i="46"/>
  <c r="T2" i="46"/>
  <c r="S2" i="46"/>
  <c r="Q2" i="46"/>
  <c r="P2" i="46"/>
  <c r="O2" i="46"/>
  <c r="N2" i="46"/>
  <c r="M2" i="46"/>
  <c r="L2" i="46"/>
  <c r="K2" i="46"/>
  <c r="A1" i="45"/>
  <c r="S1" i="45" s="1"/>
  <c r="U8" i="45" s="1"/>
  <c r="Y2" i="45"/>
  <c r="X2" i="45"/>
  <c r="W2" i="45"/>
  <c r="V2" i="45"/>
  <c r="U2" i="45"/>
  <c r="T2" i="45"/>
  <c r="S2" i="45"/>
  <c r="Q2" i="45"/>
  <c r="P2" i="45"/>
  <c r="O2" i="45"/>
  <c r="N2" i="45"/>
  <c r="M2" i="45"/>
  <c r="L2" i="45"/>
  <c r="K2" i="45"/>
  <c r="A1" i="44"/>
  <c r="A10" i="44" s="1"/>
  <c r="Y2" i="44"/>
  <c r="X2" i="44"/>
  <c r="W2" i="44"/>
  <c r="V2" i="44"/>
  <c r="U2" i="44"/>
  <c r="T2" i="44"/>
  <c r="S2" i="44"/>
  <c r="Q2" i="44"/>
  <c r="P2" i="44"/>
  <c r="O2" i="44"/>
  <c r="N2" i="44"/>
  <c r="M2" i="44"/>
  <c r="L2" i="44"/>
  <c r="K2" i="44"/>
  <c r="A1" i="43"/>
  <c r="S1" i="43" s="1"/>
  <c r="Y2" i="43"/>
  <c r="X2" i="43"/>
  <c r="W2" i="43"/>
  <c r="V2" i="43"/>
  <c r="U2" i="43"/>
  <c r="T2" i="43"/>
  <c r="S2" i="43"/>
  <c r="Q2" i="43"/>
  <c r="P2" i="43"/>
  <c r="O2" i="43"/>
  <c r="N2" i="43"/>
  <c r="M2" i="43"/>
  <c r="L2" i="43"/>
  <c r="K2" i="43"/>
  <c r="A1" i="42"/>
  <c r="S1" i="42" s="1"/>
  <c r="Y2" i="42"/>
  <c r="X2" i="42"/>
  <c r="W2" i="42"/>
  <c r="V2" i="42"/>
  <c r="U2" i="42"/>
  <c r="T2" i="42"/>
  <c r="S2" i="42"/>
  <c r="Q2" i="42"/>
  <c r="P2" i="42"/>
  <c r="O2" i="42"/>
  <c r="N2" i="42"/>
  <c r="M2" i="42"/>
  <c r="L2" i="42"/>
  <c r="K2" i="42"/>
  <c r="A1" i="41"/>
  <c r="A10" i="41"/>
  <c r="Y2" i="41"/>
  <c r="X2" i="41"/>
  <c r="W2" i="41"/>
  <c r="V2" i="41"/>
  <c r="U2" i="41"/>
  <c r="T2" i="41"/>
  <c r="S2" i="41"/>
  <c r="Q2" i="41"/>
  <c r="P2" i="41"/>
  <c r="O2" i="41"/>
  <c r="N2" i="41"/>
  <c r="M2" i="41"/>
  <c r="L2" i="41"/>
  <c r="K2" i="41"/>
  <c r="Y2" i="51"/>
  <c r="X2" i="51"/>
  <c r="W2" i="51"/>
  <c r="V2" i="51"/>
  <c r="U2" i="51"/>
  <c r="T2" i="51"/>
  <c r="S2" i="51"/>
  <c r="Q2" i="51"/>
  <c r="P2" i="51"/>
  <c r="O2" i="51"/>
  <c r="N2" i="51"/>
  <c r="M2" i="51"/>
  <c r="L2" i="51"/>
  <c r="K2" i="51"/>
  <c r="K1" i="51"/>
  <c r="L6" i="51" s="1"/>
  <c r="A1" i="51"/>
  <c r="A10" i="51" s="1"/>
  <c r="A1" i="40"/>
  <c r="S1" i="40" s="1"/>
  <c r="U8" i="40" s="1"/>
  <c r="Y2" i="40"/>
  <c r="X2" i="40"/>
  <c r="W2" i="40"/>
  <c r="V2" i="40"/>
  <c r="U2" i="40"/>
  <c r="T2" i="40"/>
  <c r="S2" i="40"/>
  <c r="Q2" i="40"/>
  <c r="P2" i="40"/>
  <c r="O2" i="40"/>
  <c r="N2" i="40"/>
  <c r="M2" i="40"/>
  <c r="L2" i="40"/>
  <c r="K2" i="40"/>
  <c r="K2" i="1"/>
  <c r="O2" i="1"/>
  <c r="Y2" i="1"/>
  <c r="X2" i="1"/>
  <c r="W2" i="1"/>
  <c r="V2" i="1"/>
  <c r="U2" i="1"/>
  <c r="T2" i="1"/>
  <c r="S2" i="1"/>
  <c r="Q2" i="1"/>
  <c r="P2" i="1"/>
  <c r="N2" i="1"/>
  <c r="M2" i="1"/>
  <c r="L2" i="1"/>
  <c r="S6" i="64" l="1"/>
  <c r="U5" i="64"/>
  <c r="W4" i="64"/>
  <c r="Y3" i="64"/>
  <c r="S7" i="64"/>
  <c r="T5" i="64"/>
  <c r="V4" i="64"/>
  <c r="X3" i="64"/>
  <c r="V6" i="64"/>
  <c r="Y8" i="64"/>
  <c r="S5" i="64"/>
  <c r="U4" i="64"/>
  <c r="W3" i="64"/>
  <c r="X5" i="64"/>
  <c r="X8" i="64"/>
  <c r="T4" i="64"/>
  <c r="V3" i="64"/>
  <c r="T7" i="64"/>
  <c r="W8" i="64"/>
  <c r="Y7" i="64"/>
  <c r="S4" i="64"/>
  <c r="U3" i="64"/>
  <c r="V8" i="64"/>
  <c r="X7" i="64"/>
  <c r="T3" i="64"/>
  <c r="U8" i="64"/>
  <c r="W7" i="64"/>
  <c r="Y6" i="64"/>
  <c r="S3" i="64"/>
  <c r="T8" i="64"/>
  <c r="V7" i="64"/>
  <c r="X6" i="64"/>
  <c r="U6" i="64"/>
  <c r="Y4" i="64"/>
  <c r="S8" i="64"/>
  <c r="U7" i="64"/>
  <c r="W6" i="64"/>
  <c r="Y5" i="64"/>
  <c r="W5" i="64"/>
  <c r="T6" i="64"/>
  <c r="V5" i="64"/>
  <c r="X4" i="64"/>
  <c r="A10" i="64"/>
  <c r="K1" i="64"/>
  <c r="S6" i="63"/>
  <c r="U5" i="63"/>
  <c r="W4" i="63"/>
  <c r="Y3" i="63"/>
  <c r="T5" i="63"/>
  <c r="V4" i="63"/>
  <c r="X3" i="63"/>
  <c r="Y8" i="63"/>
  <c r="S5" i="63"/>
  <c r="U4" i="63"/>
  <c r="W3" i="63"/>
  <c r="X8" i="63"/>
  <c r="T4" i="63"/>
  <c r="V3" i="63"/>
  <c r="W8" i="63"/>
  <c r="Y7" i="63"/>
  <c r="S4" i="63"/>
  <c r="U3" i="63"/>
  <c r="V8" i="63"/>
  <c r="X7" i="63"/>
  <c r="T3" i="63"/>
  <c r="U8" i="63"/>
  <c r="W7" i="63"/>
  <c r="Y6" i="63"/>
  <c r="S3" i="63"/>
  <c r="T8" i="63"/>
  <c r="V7" i="63"/>
  <c r="X6" i="63"/>
  <c r="S8" i="63"/>
  <c r="U7" i="63"/>
  <c r="W6" i="63"/>
  <c r="Y5" i="63"/>
  <c r="T7" i="63"/>
  <c r="V6" i="63"/>
  <c r="X5" i="63"/>
  <c r="S7" i="63"/>
  <c r="U6" i="63"/>
  <c r="W5" i="63"/>
  <c r="Y4" i="63"/>
  <c r="T6" i="63"/>
  <c r="V5" i="63"/>
  <c r="X4" i="63"/>
  <c r="A10" i="63"/>
  <c r="K1" i="63"/>
  <c r="X4" i="62"/>
  <c r="V5" i="62"/>
  <c r="T6" i="62"/>
  <c r="N8" i="62"/>
  <c r="P7" i="62"/>
  <c r="L3" i="62"/>
  <c r="M8" i="62"/>
  <c r="O7" i="62"/>
  <c r="Q6" i="62"/>
  <c r="K3" i="62"/>
  <c r="M3" i="62"/>
  <c r="L8" i="62"/>
  <c r="N7" i="62"/>
  <c r="P6" i="62"/>
  <c r="N3" i="62"/>
  <c r="O8" i="62"/>
  <c r="K8" i="62"/>
  <c r="M7" i="62"/>
  <c r="O6" i="62"/>
  <c r="Q5" i="62"/>
  <c r="L7" i="62"/>
  <c r="N6" i="62"/>
  <c r="P5" i="62"/>
  <c r="P8" i="62"/>
  <c r="K7" i="62"/>
  <c r="M6" i="62"/>
  <c r="O5" i="62"/>
  <c r="Q4" i="62"/>
  <c r="M4" i="62"/>
  <c r="Q7" i="62"/>
  <c r="L6" i="62"/>
  <c r="N5" i="62"/>
  <c r="P4" i="62"/>
  <c r="K4" i="62"/>
  <c r="K6" i="62"/>
  <c r="M5" i="62"/>
  <c r="O4" i="62"/>
  <c r="Q3" i="62"/>
  <c r="Q8" i="62"/>
  <c r="O3" i="62"/>
  <c r="L5" i="62"/>
  <c r="N4" i="62"/>
  <c r="P3" i="62"/>
  <c r="K5" i="62"/>
  <c r="L4" i="62"/>
  <c r="T7" i="62"/>
  <c r="Y5" i="62"/>
  <c r="W6" i="62"/>
  <c r="U7" i="62"/>
  <c r="S8" i="62"/>
  <c r="U6" i="62"/>
  <c r="X5" i="62"/>
  <c r="X6" i="62"/>
  <c r="V7" i="62"/>
  <c r="T8" i="62"/>
  <c r="V6" i="62"/>
  <c r="S3" i="62"/>
  <c r="Y6" i="62"/>
  <c r="W7" i="62"/>
  <c r="U8" i="62"/>
  <c r="A10" i="62"/>
  <c r="S7" i="62"/>
  <c r="T3" i="62"/>
  <c r="X7" i="62"/>
  <c r="V8" i="62"/>
  <c r="U3" i="62"/>
  <c r="S4" i="62"/>
  <c r="Y7" i="62"/>
  <c r="W8" i="62"/>
  <c r="V3" i="62"/>
  <c r="T4" i="62"/>
  <c r="X8" i="62"/>
  <c r="Y4" i="62"/>
  <c r="W3" i="62"/>
  <c r="U4" i="62"/>
  <c r="S5" i="62"/>
  <c r="Y8" i="62"/>
  <c r="X3" i="62"/>
  <c r="V4" i="62"/>
  <c r="T5" i="62"/>
  <c r="W5" i="62"/>
  <c r="Y3" i="62"/>
  <c r="W4" i="62"/>
  <c r="U5" i="62"/>
  <c r="S6" i="60"/>
  <c r="U5" i="60"/>
  <c r="W4" i="60"/>
  <c r="Y3" i="60"/>
  <c r="T5" i="60"/>
  <c r="V4" i="60"/>
  <c r="X3" i="60"/>
  <c r="Y8" i="60"/>
  <c r="S5" i="60"/>
  <c r="U4" i="60"/>
  <c r="W3" i="60"/>
  <c r="X8" i="60"/>
  <c r="T4" i="60"/>
  <c r="V3" i="60"/>
  <c r="W8" i="60"/>
  <c r="Y7" i="60"/>
  <c r="S4" i="60"/>
  <c r="U3" i="60"/>
  <c r="V8" i="60"/>
  <c r="X7" i="60"/>
  <c r="T3" i="60"/>
  <c r="U8" i="60"/>
  <c r="W7" i="60"/>
  <c r="Y6" i="60"/>
  <c r="S3" i="60"/>
  <c r="T8" i="60"/>
  <c r="V7" i="60"/>
  <c r="X6" i="60"/>
  <c r="S8" i="60"/>
  <c r="U7" i="60"/>
  <c r="W6" i="60"/>
  <c r="Y5" i="60"/>
  <c r="T7" i="60"/>
  <c r="V6" i="60"/>
  <c r="X5" i="60"/>
  <c r="S7" i="60"/>
  <c r="U6" i="60"/>
  <c r="W5" i="60"/>
  <c r="Y4" i="60"/>
  <c r="T6" i="60"/>
  <c r="V5" i="60"/>
  <c r="X4" i="60"/>
  <c r="A10" i="60"/>
  <c r="K1" i="60"/>
  <c r="AD17" i="59"/>
  <c r="A9" i="59"/>
  <c r="C10" i="59"/>
  <c r="K1" i="59"/>
  <c r="S1" i="59"/>
  <c r="A9" i="56"/>
  <c r="C10" i="56"/>
  <c r="K1" i="56"/>
  <c r="S1" i="56"/>
  <c r="B8" i="58"/>
  <c r="B1" i="58"/>
  <c r="C7" i="58"/>
  <c r="C8" i="58"/>
  <c r="B7" i="58"/>
  <c r="A9" i="55"/>
  <c r="C10" i="55"/>
  <c r="K1" i="55"/>
  <c r="S1" i="55"/>
  <c r="A10" i="54"/>
  <c r="A9" i="54" s="1"/>
  <c r="Y4" i="54"/>
  <c r="U6" i="54"/>
  <c r="T7" i="54"/>
  <c r="K1" i="54"/>
  <c r="T3" i="54"/>
  <c r="X7" i="54"/>
  <c r="V8" i="54"/>
  <c r="W8" i="54"/>
  <c r="T4" i="54"/>
  <c r="W3" i="54"/>
  <c r="U4" i="54"/>
  <c r="S5" i="54"/>
  <c r="Y8" i="54"/>
  <c r="S4" i="54"/>
  <c r="V3" i="54"/>
  <c r="X8" i="54"/>
  <c r="X3" i="54"/>
  <c r="V4" i="54"/>
  <c r="T5" i="54"/>
  <c r="Y7" i="54"/>
  <c r="Y3" i="54"/>
  <c r="W4" i="54"/>
  <c r="U5" i="54"/>
  <c r="S6" i="54"/>
  <c r="U3" i="54"/>
  <c r="X4" i="54"/>
  <c r="V5" i="54"/>
  <c r="T6" i="54"/>
  <c r="W5" i="54"/>
  <c r="S7" i="54"/>
  <c r="V6" i="54"/>
  <c r="Y5" i="54"/>
  <c r="W6" i="54"/>
  <c r="U7" i="54"/>
  <c r="S8" i="54"/>
  <c r="X5" i="54"/>
  <c r="X6" i="54"/>
  <c r="V7" i="54"/>
  <c r="T8" i="54"/>
  <c r="S3" i="54"/>
  <c r="Y6" i="54"/>
  <c r="W7" i="54"/>
  <c r="A9" i="53"/>
  <c r="C10" i="53"/>
  <c r="K1" i="53"/>
  <c r="S1" i="53"/>
  <c r="A9" i="52"/>
  <c r="C10" i="52"/>
  <c r="K1" i="52"/>
  <c r="S1" i="52"/>
  <c r="U8" i="50"/>
  <c r="Y8" i="50"/>
  <c r="T6" i="50"/>
  <c r="V4" i="50"/>
  <c r="W4" i="50"/>
  <c r="S8" i="50"/>
  <c r="S6" i="50"/>
  <c r="U4" i="50"/>
  <c r="Y3" i="50"/>
  <c r="V5" i="50"/>
  <c r="Y5" i="50"/>
  <c r="X3" i="50"/>
  <c r="W6" i="50"/>
  <c r="U7" i="50"/>
  <c r="U5" i="50"/>
  <c r="W3" i="50"/>
  <c r="T5" i="50"/>
  <c r="S5" i="50"/>
  <c r="X4" i="50"/>
  <c r="K1" i="50"/>
  <c r="A9" i="50"/>
  <c r="C10" i="50"/>
  <c r="T3" i="50"/>
  <c r="Q4" i="50"/>
  <c r="O5" i="50"/>
  <c r="M6" i="50"/>
  <c r="K7" i="50"/>
  <c r="X7" i="50"/>
  <c r="V8" i="50"/>
  <c r="U3" i="50"/>
  <c r="S4" i="50"/>
  <c r="P5" i="50"/>
  <c r="N6" i="50"/>
  <c r="L7" i="50"/>
  <c r="Y7" i="50"/>
  <c r="W8" i="50"/>
  <c r="V3" i="50"/>
  <c r="T4" i="50"/>
  <c r="Q5" i="50"/>
  <c r="O6" i="50"/>
  <c r="M7" i="50"/>
  <c r="K8" i="50"/>
  <c r="X8" i="50"/>
  <c r="N3" i="50"/>
  <c r="L4" i="50"/>
  <c r="Y4" i="50"/>
  <c r="W5" i="50"/>
  <c r="U6" i="50"/>
  <c r="S7" i="50"/>
  <c r="P8" i="50"/>
  <c r="O3" i="50"/>
  <c r="M4" i="50"/>
  <c r="K5" i="50"/>
  <c r="X5" i="50"/>
  <c r="V6" i="50"/>
  <c r="T7" i="50"/>
  <c r="Q8" i="50"/>
  <c r="Q3" i="50"/>
  <c r="O4" i="50"/>
  <c r="M5" i="50"/>
  <c r="K6" i="50"/>
  <c r="X6" i="50"/>
  <c r="V7" i="50"/>
  <c r="T8" i="50"/>
  <c r="S3" i="50"/>
  <c r="P4" i="50"/>
  <c r="N5" i="50"/>
  <c r="Y6" i="50"/>
  <c r="W7" i="50"/>
  <c r="A9" i="49"/>
  <c r="C10" i="49"/>
  <c r="K1" i="49"/>
  <c r="S1" i="49"/>
  <c r="T8" i="48"/>
  <c r="V7" i="48"/>
  <c r="X6" i="48"/>
  <c r="S8" i="48"/>
  <c r="U7" i="48"/>
  <c r="W6" i="48"/>
  <c r="Y5" i="48"/>
  <c r="T7" i="48"/>
  <c r="V6" i="48"/>
  <c r="X5" i="48"/>
  <c r="V5" i="48"/>
  <c r="S6" i="48"/>
  <c r="S7" i="48"/>
  <c r="U6" i="48"/>
  <c r="W5" i="48"/>
  <c r="Y4" i="48"/>
  <c r="T6" i="48"/>
  <c r="X4" i="48"/>
  <c r="W4" i="48"/>
  <c r="T5" i="48"/>
  <c r="V4" i="48"/>
  <c r="X3" i="48"/>
  <c r="Y8" i="48"/>
  <c r="S5" i="48"/>
  <c r="U4" i="48"/>
  <c r="W3" i="48"/>
  <c r="X8" i="48"/>
  <c r="T4" i="48"/>
  <c r="V3" i="48"/>
  <c r="U5" i="48"/>
  <c r="W8" i="48"/>
  <c r="Y7" i="48"/>
  <c r="S4" i="48"/>
  <c r="U3" i="48"/>
  <c r="U8" i="48"/>
  <c r="Y6" i="48"/>
  <c r="S3" i="48"/>
  <c r="Y3" i="48"/>
  <c r="V8" i="48"/>
  <c r="X7" i="48"/>
  <c r="T3" i="48"/>
  <c r="W7" i="48"/>
  <c r="A10" i="48"/>
  <c r="K1" i="48"/>
  <c r="U8" i="47"/>
  <c r="S6" i="47"/>
  <c r="U5" i="47"/>
  <c r="T5" i="47"/>
  <c r="W4" i="47"/>
  <c r="V4" i="47"/>
  <c r="Y3" i="47"/>
  <c r="X3" i="47"/>
  <c r="C10" i="47"/>
  <c r="A9" i="47"/>
  <c r="V7" i="47"/>
  <c r="K1" i="47"/>
  <c r="T3" i="47"/>
  <c r="X7" i="47"/>
  <c r="V8" i="47"/>
  <c r="W8" i="47"/>
  <c r="U3" i="47"/>
  <c r="V3" i="47"/>
  <c r="T4" i="47"/>
  <c r="X8" i="47"/>
  <c r="S4" i="47"/>
  <c r="Y7" i="47"/>
  <c r="W3" i="47"/>
  <c r="U4" i="47"/>
  <c r="S5" i="47"/>
  <c r="Y8" i="47"/>
  <c r="X4" i="47"/>
  <c r="V5" i="47"/>
  <c r="T6" i="47"/>
  <c r="W5" i="47"/>
  <c r="S7" i="47"/>
  <c r="Y4" i="47"/>
  <c r="U6" i="47"/>
  <c r="X5" i="47"/>
  <c r="V6" i="47"/>
  <c r="T7" i="47"/>
  <c r="Y5" i="47"/>
  <c r="W6" i="47"/>
  <c r="U7" i="47"/>
  <c r="S8" i="47"/>
  <c r="X6" i="47"/>
  <c r="T8" i="47"/>
  <c r="S3" i="47"/>
  <c r="Y6" i="47"/>
  <c r="W7" i="47"/>
  <c r="L6" i="46"/>
  <c r="L8" i="46"/>
  <c r="N7" i="46"/>
  <c r="P6" i="46"/>
  <c r="A10" i="46"/>
  <c r="C10" i="46" s="1"/>
  <c r="S1" i="46"/>
  <c r="A9" i="46"/>
  <c r="T3" i="46"/>
  <c r="Q4" i="46"/>
  <c r="O5" i="46"/>
  <c r="M6" i="46"/>
  <c r="K7" i="46"/>
  <c r="X7" i="46"/>
  <c r="V8" i="46"/>
  <c r="U3" i="46"/>
  <c r="S4" i="46"/>
  <c r="P5" i="46"/>
  <c r="N6" i="46"/>
  <c r="L7" i="46"/>
  <c r="Y7" i="46"/>
  <c r="W8" i="46"/>
  <c r="V3" i="46"/>
  <c r="T4" i="46"/>
  <c r="Q5" i="46"/>
  <c r="O6" i="46"/>
  <c r="M7" i="46"/>
  <c r="K8" i="46"/>
  <c r="X8" i="46"/>
  <c r="V4" i="46"/>
  <c r="L3" i="46"/>
  <c r="Y3" i="46"/>
  <c r="W4" i="46"/>
  <c r="U5" i="46"/>
  <c r="S6" i="46"/>
  <c r="P7" i="46"/>
  <c r="N8" i="46"/>
  <c r="K4" i="46"/>
  <c r="T6" i="46"/>
  <c r="N3" i="46"/>
  <c r="L4" i="46"/>
  <c r="Y4" i="46"/>
  <c r="W5" i="46"/>
  <c r="U6" i="46"/>
  <c r="S7" i="46"/>
  <c r="P8" i="46"/>
  <c r="X3" i="46"/>
  <c r="M3" i="46"/>
  <c r="X4" i="46"/>
  <c r="V5" i="46"/>
  <c r="Q7" i="46"/>
  <c r="O8" i="46"/>
  <c r="O3" i="46"/>
  <c r="M4" i="46"/>
  <c r="K5" i="46"/>
  <c r="X5" i="46"/>
  <c r="V6" i="46"/>
  <c r="T7" i="46"/>
  <c r="Q8" i="46"/>
  <c r="Y8" i="46"/>
  <c r="K3" i="46"/>
  <c r="Q6" i="46"/>
  <c r="M8" i="46"/>
  <c r="P3" i="46"/>
  <c r="N4" i="46"/>
  <c r="L5" i="46"/>
  <c r="Y5" i="46"/>
  <c r="W6" i="46"/>
  <c r="U7" i="46"/>
  <c r="S8" i="46"/>
  <c r="Q3" i="46"/>
  <c r="O4" i="46"/>
  <c r="M5" i="46"/>
  <c r="K6" i="46"/>
  <c r="X6" i="46"/>
  <c r="V7" i="46"/>
  <c r="T8" i="46"/>
  <c r="U4" i="46"/>
  <c r="T5" i="46"/>
  <c r="O7" i="46"/>
  <c r="S3" i="46"/>
  <c r="P4" i="46"/>
  <c r="N5" i="46"/>
  <c r="Y6" i="46"/>
  <c r="W7" i="46"/>
  <c r="A10" i="45"/>
  <c r="C10" i="45" s="1"/>
  <c r="K1" i="45"/>
  <c r="L6" i="45" s="1"/>
  <c r="W8" i="45"/>
  <c r="W3" i="45"/>
  <c r="U4" i="45"/>
  <c r="S5" i="45"/>
  <c r="Y8" i="45"/>
  <c r="X7" i="45"/>
  <c r="X3" i="45"/>
  <c r="V4" i="45"/>
  <c r="T5" i="45"/>
  <c r="Q6" i="45"/>
  <c r="S4" i="45"/>
  <c r="L3" i="45"/>
  <c r="Y3" i="45"/>
  <c r="W4" i="45"/>
  <c r="U5" i="45"/>
  <c r="S6" i="45"/>
  <c r="N8" i="45"/>
  <c r="P5" i="45"/>
  <c r="L7" i="45"/>
  <c r="K8" i="45"/>
  <c r="M3" i="45"/>
  <c r="K4" i="45"/>
  <c r="X4" i="45"/>
  <c r="V5" i="45"/>
  <c r="T6" i="45"/>
  <c r="Q7" i="45"/>
  <c r="O8" i="45"/>
  <c r="K7" i="45"/>
  <c r="U3" i="45"/>
  <c r="Y7" i="45"/>
  <c r="V3" i="45"/>
  <c r="X8" i="45"/>
  <c r="N3" i="45"/>
  <c r="L4" i="45"/>
  <c r="Y4" i="45"/>
  <c r="W5" i="45"/>
  <c r="U6" i="45"/>
  <c r="S7" i="45"/>
  <c r="M7" i="45"/>
  <c r="O3" i="45"/>
  <c r="M4" i="45"/>
  <c r="K5" i="45"/>
  <c r="X5" i="45"/>
  <c r="V6" i="45"/>
  <c r="T7" i="45"/>
  <c r="Q8" i="45"/>
  <c r="T3" i="45"/>
  <c r="V8" i="45"/>
  <c r="O6" i="45"/>
  <c r="N4" i="45"/>
  <c r="L5" i="45"/>
  <c r="Y5" i="45"/>
  <c r="W6" i="45"/>
  <c r="U7" i="45"/>
  <c r="S8" i="45"/>
  <c r="M6" i="45"/>
  <c r="T4" i="45"/>
  <c r="Q3" i="45"/>
  <c r="O4" i="45"/>
  <c r="M5" i="45"/>
  <c r="K6" i="45"/>
  <c r="X6" i="45"/>
  <c r="V7" i="45"/>
  <c r="T8" i="45"/>
  <c r="Q5" i="45"/>
  <c r="S3" i="45"/>
  <c r="P4" i="45"/>
  <c r="N5" i="45"/>
  <c r="Y6" i="45"/>
  <c r="W7" i="45"/>
  <c r="C10" i="44"/>
  <c r="A9" i="44"/>
  <c r="K1" i="44"/>
  <c r="S1" i="44"/>
  <c r="T8" i="43"/>
  <c r="V7" i="43"/>
  <c r="X6" i="43"/>
  <c r="S8" i="43"/>
  <c r="U7" i="43"/>
  <c r="W6" i="43"/>
  <c r="Y5" i="43"/>
  <c r="T7" i="43"/>
  <c r="V6" i="43"/>
  <c r="X5" i="43"/>
  <c r="V5" i="43"/>
  <c r="S6" i="43"/>
  <c r="W4" i="43"/>
  <c r="Y3" i="43"/>
  <c r="S7" i="43"/>
  <c r="U6" i="43"/>
  <c r="W5" i="43"/>
  <c r="Y4" i="43"/>
  <c r="T6" i="43"/>
  <c r="X4" i="43"/>
  <c r="U5" i="43"/>
  <c r="T5" i="43"/>
  <c r="V4" i="43"/>
  <c r="X3" i="43"/>
  <c r="Y8" i="43"/>
  <c r="S5" i="43"/>
  <c r="U4" i="43"/>
  <c r="W3" i="43"/>
  <c r="X8" i="43"/>
  <c r="T4" i="43"/>
  <c r="V3" i="43"/>
  <c r="W8" i="43"/>
  <c r="Y7" i="43"/>
  <c r="S4" i="43"/>
  <c r="U3" i="43"/>
  <c r="W7" i="43"/>
  <c r="Y6" i="43"/>
  <c r="S3" i="43"/>
  <c r="V8" i="43"/>
  <c r="X7" i="43"/>
  <c r="T3" i="43"/>
  <c r="U8" i="43"/>
  <c r="K1" i="43"/>
  <c r="A10" i="43"/>
  <c r="V7" i="42"/>
  <c r="S8" i="42"/>
  <c r="U7" i="42"/>
  <c r="W6" i="42"/>
  <c r="Y5" i="42"/>
  <c r="T7" i="42"/>
  <c r="V6" i="42"/>
  <c r="X5" i="42"/>
  <c r="S7" i="42"/>
  <c r="U6" i="42"/>
  <c r="W5" i="42"/>
  <c r="Y4" i="42"/>
  <c r="T6" i="42"/>
  <c r="V5" i="42"/>
  <c r="X4" i="42"/>
  <c r="S6" i="42"/>
  <c r="U5" i="42"/>
  <c r="W4" i="42"/>
  <c r="Y3" i="42"/>
  <c r="T5" i="42"/>
  <c r="V4" i="42"/>
  <c r="X3" i="42"/>
  <c r="Y8" i="42"/>
  <c r="S5" i="42"/>
  <c r="U4" i="42"/>
  <c r="W3" i="42"/>
  <c r="X8" i="42"/>
  <c r="T4" i="42"/>
  <c r="V3" i="42"/>
  <c r="V8" i="42"/>
  <c r="X7" i="42"/>
  <c r="Y6" i="42"/>
  <c r="X6" i="42"/>
  <c r="W8" i="42"/>
  <c r="Y7" i="42"/>
  <c r="S4" i="42"/>
  <c r="U3" i="42"/>
  <c r="T3" i="42"/>
  <c r="U8" i="42"/>
  <c r="W7" i="42"/>
  <c r="S3" i="42"/>
  <c r="T8" i="42"/>
  <c r="A10" i="42"/>
  <c r="K1" i="42"/>
  <c r="A9" i="41"/>
  <c r="C10" i="41"/>
  <c r="S1" i="41"/>
  <c r="K1" i="41"/>
  <c r="A9" i="51"/>
  <c r="C10" i="51"/>
  <c r="S1" i="51"/>
  <c r="P5" i="51"/>
  <c r="N6" i="51"/>
  <c r="L7" i="51"/>
  <c r="M7" i="51"/>
  <c r="P6" i="51"/>
  <c r="N7" i="51"/>
  <c r="L8" i="51"/>
  <c r="O5" i="51"/>
  <c r="O6" i="51"/>
  <c r="K3" i="51"/>
  <c r="Q6" i="51"/>
  <c r="O7" i="51"/>
  <c r="M8" i="51"/>
  <c r="Q4" i="51"/>
  <c r="M6" i="51"/>
  <c r="K8" i="51"/>
  <c r="L3" i="51"/>
  <c r="P7" i="51"/>
  <c r="N8" i="51"/>
  <c r="Q5" i="51"/>
  <c r="M3" i="51"/>
  <c r="K4" i="51"/>
  <c r="Q7" i="51"/>
  <c r="O8" i="51"/>
  <c r="K7" i="51"/>
  <c r="N3" i="51"/>
  <c r="P8" i="51"/>
  <c r="O3" i="51"/>
  <c r="M4" i="51"/>
  <c r="K5" i="51"/>
  <c r="Q8" i="51"/>
  <c r="L4" i="51"/>
  <c r="P3" i="51"/>
  <c r="N4" i="51"/>
  <c r="L5" i="51"/>
  <c r="Q3" i="51"/>
  <c r="O4" i="51"/>
  <c r="M5" i="51"/>
  <c r="K6" i="51"/>
  <c r="P4" i="51"/>
  <c r="N5" i="51"/>
  <c r="A10" i="40"/>
  <c r="K1" i="40"/>
  <c r="L6" i="40" s="1"/>
  <c r="A9" i="40"/>
  <c r="C10" i="40"/>
  <c r="T3" i="40"/>
  <c r="K7" i="40"/>
  <c r="X7" i="40"/>
  <c r="V8" i="40"/>
  <c r="U3" i="40"/>
  <c r="W8" i="40"/>
  <c r="Q5" i="40"/>
  <c r="M7" i="40"/>
  <c r="X8" i="40"/>
  <c r="W3" i="40"/>
  <c r="L8" i="40"/>
  <c r="K3" i="40"/>
  <c r="V4" i="40"/>
  <c r="T5" i="40"/>
  <c r="L3" i="40"/>
  <c r="W4" i="40"/>
  <c r="S6" i="40"/>
  <c r="P7" i="40"/>
  <c r="Y4" i="40"/>
  <c r="P8" i="40"/>
  <c r="O3" i="40"/>
  <c r="M4" i="40"/>
  <c r="K5" i="40"/>
  <c r="X5" i="40"/>
  <c r="V6" i="40"/>
  <c r="T7" i="40"/>
  <c r="Q8" i="40"/>
  <c r="L7" i="40"/>
  <c r="U4" i="40"/>
  <c r="P6" i="40"/>
  <c r="Y8" i="40"/>
  <c r="X3" i="40"/>
  <c r="Q6" i="40"/>
  <c r="Y3" i="40"/>
  <c r="M3" i="40"/>
  <c r="X4" i="40"/>
  <c r="V5" i="40"/>
  <c r="Q7" i="40"/>
  <c r="O8" i="40"/>
  <c r="L4" i="40"/>
  <c r="U6" i="40"/>
  <c r="P3" i="40"/>
  <c r="N4" i="40"/>
  <c r="L5" i="40"/>
  <c r="Y5" i="40"/>
  <c r="W6" i="40"/>
  <c r="U7" i="40"/>
  <c r="S8" i="40"/>
  <c r="N6" i="40"/>
  <c r="V3" i="40"/>
  <c r="U5" i="40"/>
  <c r="N8" i="40"/>
  <c r="K4" i="40"/>
  <c r="T6" i="40"/>
  <c r="N3" i="40"/>
  <c r="W5" i="40"/>
  <c r="S7" i="40"/>
  <c r="Q3" i="40"/>
  <c r="O4" i="40"/>
  <c r="M5" i="40"/>
  <c r="K6" i="40"/>
  <c r="X6" i="40"/>
  <c r="V7" i="40"/>
  <c r="T8" i="40"/>
  <c r="S4" i="40"/>
  <c r="Y7" i="40"/>
  <c r="T4" i="40"/>
  <c r="S5" i="40"/>
  <c r="N7" i="40"/>
  <c r="M8" i="40"/>
  <c r="S3" i="40"/>
  <c r="P4" i="40"/>
  <c r="N5" i="40"/>
  <c r="Y6" i="40"/>
  <c r="W7" i="40"/>
  <c r="A1" i="1"/>
  <c r="K1" i="1" s="1"/>
  <c r="N8" i="64" l="1"/>
  <c r="P7" i="64"/>
  <c r="L3" i="64"/>
  <c r="K5" i="64"/>
  <c r="O3" i="64"/>
  <c r="M8" i="64"/>
  <c r="O7" i="64"/>
  <c r="Q6" i="64"/>
  <c r="K3" i="64"/>
  <c r="L8" i="64"/>
  <c r="N7" i="64"/>
  <c r="P6" i="64"/>
  <c r="K8" i="64"/>
  <c r="M7" i="64"/>
  <c r="O6" i="64"/>
  <c r="Q5" i="64"/>
  <c r="P8" i="64"/>
  <c r="L7" i="64"/>
  <c r="N6" i="64"/>
  <c r="P5" i="64"/>
  <c r="N3" i="64"/>
  <c r="K7" i="64"/>
  <c r="M6" i="64"/>
  <c r="O5" i="64"/>
  <c r="Q4" i="64"/>
  <c r="Q8" i="64"/>
  <c r="L4" i="64"/>
  <c r="L6" i="64"/>
  <c r="N5" i="64"/>
  <c r="P4" i="64"/>
  <c r="K6" i="64"/>
  <c r="M5" i="64"/>
  <c r="O4" i="64"/>
  <c r="Q3" i="64"/>
  <c r="L5" i="64"/>
  <c r="N4" i="64"/>
  <c r="P3" i="64"/>
  <c r="O8" i="64"/>
  <c r="Q7" i="64"/>
  <c r="K4" i="64"/>
  <c r="M3" i="64"/>
  <c r="M4" i="64"/>
  <c r="A9" i="64"/>
  <c r="C10" i="64"/>
  <c r="N8" i="63"/>
  <c r="P7" i="63"/>
  <c r="L3" i="63"/>
  <c r="M8" i="63"/>
  <c r="O7" i="63"/>
  <c r="Q6" i="63"/>
  <c r="K3" i="63"/>
  <c r="L8" i="63"/>
  <c r="N7" i="63"/>
  <c r="P6" i="63"/>
  <c r="K8" i="63"/>
  <c r="M7" i="63"/>
  <c r="O6" i="63"/>
  <c r="Q5" i="63"/>
  <c r="L7" i="63"/>
  <c r="N6" i="63"/>
  <c r="P5" i="63"/>
  <c r="K7" i="63"/>
  <c r="M6" i="63"/>
  <c r="O5" i="63"/>
  <c r="Q4" i="63"/>
  <c r="L6" i="63"/>
  <c r="N5" i="63"/>
  <c r="P4" i="63"/>
  <c r="K6" i="63"/>
  <c r="M5" i="63"/>
  <c r="O4" i="63"/>
  <c r="Q3" i="63"/>
  <c r="L5" i="63"/>
  <c r="N4" i="63"/>
  <c r="P3" i="63"/>
  <c r="Q8" i="63"/>
  <c r="K5" i="63"/>
  <c r="M4" i="63"/>
  <c r="O3" i="63"/>
  <c r="P8" i="63"/>
  <c r="L4" i="63"/>
  <c r="N3" i="63"/>
  <c r="O8" i="63"/>
  <c r="Q7" i="63"/>
  <c r="K4" i="63"/>
  <c r="M3" i="63"/>
  <c r="A9" i="63"/>
  <c r="C10" i="63"/>
  <c r="A9" i="62"/>
  <c r="C10" i="62"/>
  <c r="N8" i="60"/>
  <c r="P7" i="60"/>
  <c r="L3" i="60"/>
  <c r="M8" i="60"/>
  <c r="O7" i="60"/>
  <c r="Q6" i="60"/>
  <c r="K3" i="60"/>
  <c r="L8" i="60"/>
  <c r="N7" i="60"/>
  <c r="P6" i="60"/>
  <c r="K8" i="60"/>
  <c r="M7" i="60"/>
  <c r="O6" i="60"/>
  <c r="Q5" i="60"/>
  <c r="L7" i="60"/>
  <c r="N6" i="60"/>
  <c r="P5" i="60"/>
  <c r="K7" i="60"/>
  <c r="M6" i="60"/>
  <c r="O5" i="60"/>
  <c r="Q4" i="60"/>
  <c r="L6" i="60"/>
  <c r="N5" i="60"/>
  <c r="P4" i="60"/>
  <c r="K6" i="60"/>
  <c r="M5" i="60"/>
  <c r="O4" i="60"/>
  <c r="Q3" i="60"/>
  <c r="L5" i="60"/>
  <c r="N4" i="60"/>
  <c r="P3" i="60"/>
  <c r="Q8" i="60"/>
  <c r="K5" i="60"/>
  <c r="M4" i="60"/>
  <c r="O3" i="60"/>
  <c r="P8" i="60"/>
  <c r="L4" i="60"/>
  <c r="N3" i="60"/>
  <c r="O8" i="60"/>
  <c r="Q7" i="60"/>
  <c r="K4" i="60"/>
  <c r="M3" i="60"/>
  <c r="A9" i="60"/>
  <c r="C10" i="60"/>
  <c r="U8" i="59"/>
  <c r="W7" i="59"/>
  <c r="Y6" i="59"/>
  <c r="S3" i="59"/>
  <c r="T8" i="59"/>
  <c r="V7" i="59"/>
  <c r="X6" i="59"/>
  <c r="S8" i="59"/>
  <c r="U7" i="59"/>
  <c r="W6" i="59"/>
  <c r="Y5" i="59"/>
  <c r="T7" i="59"/>
  <c r="V6" i="59"/>
  <c r="X5" i="59"/>
  <c r="S7" i="59"/>
  <c r="U6" i="59"/>
  <c r="W5" i="59"/>
  <c r="Y4" i="59"/>
  <c r="T6" i="59"/>
  <c r="V5" i="59"/>
  <c r="X4" i="59"/>
  <c r="S6" i="59"/>
  <c r="U5" i="59"/>
  <c r="W4" i="59"/>
  <c r="Y3" i="59"/>
  <c r="T5" i="59"/>
  <c r="V4" i="59"/>
  <c r="X3" i="59"/>
  <c r="Y8" i="59"/>
  <c r="S5" i="59"/>
  <c r="U4" i="59"/>
  <c r="W3" i="59"/>
  <c r="X8" i="59"/>
  <c r="T4" i="59"/>
  <c r="V3" i="59"/>
  <c r="W8" i="59"/>
  <c r="Y7" i="59"/>
  <c r="S4" i="59"/>
  <c r="U3" i="59"/>
  <c r="V8" i="59"/>
  <c r="X7" i="59"/>
  <c r="T3" i="59"/>
  <c r="L6" i="59"/>
  <c r="N5" i="59"/>
  <c r="P4" i="59"/>
  <c r="K6" i="59"/>
  <c r="M5" i="59"/>
  <c r="O4" i="59"/>
  <c r="Q3" i="59"/>
  <c r="L5" i="59"/>
  <c r="N4" i="59"/>
  <c r="P3" i="59"/>
  <c r="Q8" i="59"/>
  <c r="K5" i="59"/>
  <c r="M4" i="59"/>
  <c r="O3" i="59"/>
  <c r="P8" i="59"/>
  <c r="L4" i="59"/>
  <c r="N3" i="59"/>
  <c r="O8" i="59"/>
  <c r="Q7" i="59"/>
  <c r="K4" i="59"/>
  <c r="M3" i="59"/>
  <c r="N8" i="59"/>
  <c r="P7" i="59"/>
  <c r="L3" i="59"/>
  <c r="M8" i="59"/>
  <c r="O7" i="59"/>
  <c r="Q6" i="59"/>
  <c r="K3" i="59"/>
  <c r="L8" i="59"/>
  <c r="N7" i="59"/>
  <c r="P6" i="59"/>
  <c r="K8" i="59"/>
  <c r="M7" i="59"/>
  <c r="O6" i="59"/>
  <c r="Q5" i="59"/>
  <c r="L7" i="59"/>
  <c r="N6" i="59"/>
  <c r="P5" i="59"/>
  <c r="K7" i="59"/>
  <c r="M6" i="59"/>
  <c r="O5" i="59"/>
  <c r="Q4" i="59"/>
  <c r="C9" i="59"/>
  <c r="E10" i="59"/>
  <c r="U8" i="56"/>
  <c r="W7" i="56"/>
  <c r="Y6" i="56"/>
  <c r="S3" i="56"/>
  <c r="T8" i="56"/>
  <c r="V7" i="56"/>
  <c r="X6" i="56"/>
  <c r="S8" i="56"/>
  <c r="U7" i="56"/>
  <c r="W6" i="56"/>
  <c r="Y5" i="56"/>
  <c r="T7" i="56"/>
  <c r="V6" i="56"/>
  <c r="X5" i="56"/>
  <c r="S7" i="56"/>
  <c r="U6" i="56"/>
  <c r="W5" i="56"/>
  <c r="Y4" i="56"/>
  <c r="T6" i="56"/>
  <c r="V5" i="56"/>
  <c r="X4" i="56"/>
  <c r="S6" i="56"/>
  <c r="U5" i="56"/>
  <c r="W4" i="56"/>
  <c r="Y3" i="56"/>
  <c r="T5" i="56"/>
  <c r="V4" i="56"/>
  <c r="X3" i="56"/>
  <c r="Y8" i="56"/>
  <c r="S5" i="56"/>
  <c r="U4" i="56"/>
  <c r="W3" i="56"/>
  <c r="X8" i="56"/>
  <c r="T4" i="56"/>
  <c r="V3" i="56"/>
  <c r="W8" i="56"/>
  <c r="Y7" i="56"/>
  <c r="S4" i="56"/>
  <c r="U3" i="56"/>
  <c r="V8" i="56"/>
  <c r="X7" i="56"/>
  <c r="T3" i="56"/>
  <c r="L6" i="56"/>
  <c r="N5" i="56"/>
  <c r="P4" i="56"/>
  <c r="K6" i="56"/>
  <c r="M5" i="56"/>
  <c r="O4" i="56"/>
  <c r="Q3" i="56"/>
  <c r="L5" i="56"/>
  <c r="N4" i="56"/>
  <c r="P3" i="56"/>
  <c r="Q8" i="56"/>
  <c r="K5" i="56"/>
  <c r="M4" i="56"/>
  <c r="O3" i="56"/>
  <c r="P8" i="56"/>
  <c r="L4" i="56"/>
  <c r="N3" i="56"/>
  <c r="O8" i="56"/>
  <c r="Q7" i="56"/>
  <c r="K4" i="56"/>
  <c r="M3" i="56"/>
  <c r="N8" i="56"/>
  <c r="P7" i="56"/>
  <c r="L3" i="56"/>
  <c r="M8" i="56"/>
  <c r="O7" i="56"/>
  <c r="Q6" i="56"/>
  <c r="K3" i="56"/>
  <c r="L8" i="56"/>
  <c r="N7" i="56"/>
  <c r="P6" i="56"/>
  <c r="K8" i="56"/>
  <c r="M7" i="56"/>
  <c r="O6" i="56"/>
  <c r="Q5" i="56"/>
  <c r="L7" i="56"/>
  <c r="N6" i="56"/>
  <c r="P5" i="56"/>
  <c r="K7" i="56"/>
  <c r="M6" i="56"/>
  <c r="O5" i="56"/>
  <c r="Q4" i="56"/>
  <c r="C9" i="56"/>
  <c r="E10" i="56"/>
  <c r="P3" i="45"/>
  <c r="P8" i="45"/>
  <c r="O5" i="45"/>
  <c r="P7" i="45"/>
  <c r="Q4" i="45"/>
  <c r="T8" i="55"/>
  <c r="V7" i="55"/>
  <c r="X6" i="55"/>
  <c r="S8" i="55"/>
  <c r="U7" i="55"/>
  <c r="W6" i="55"/>
  <c r="Y5" i="55"/>
  <c r="V6" i="55"/>
  <c r="T7" i="55"/>
  <c r="X5" i="55"/>
  <c r="S7" i="55"/>
  <c r="U6" i="55"/>
  <c r="W5" i="55"/>
  <c r="Y4" i="55"/>
  <c r="T6" i="55"/>
  <c r="V5" i="55"/>
  <c r="X4" i="55"/>
  <c r="Y6" i="55"/>
  <c r="S6" i="55"/>
  <c r="U5" i="55"/>
  <c r="W4" i="55"/>
  <c r="Y3" i="55"/>
  <c r="W7" i="55"/>
  <c r="T5" i="55"/>
  <c r="V4" i="55"/>
  <c r="X3" i="55"/>
  <c r="U8" i="55"/>
  <c r="Y8" i="55"/>
  <c r="S5" i="55"/>
  <c r="U4" i="55"/>
  <c r="W3" i="55"/>
  <c r="X8" i="55"/>
  <c r="T4" i="55"/>
  <c r="V3" i="55"/>
  <c r="W8" i="55"/>
  <c r="Y7" i="55"/>
  <c r="S4" i="55"/>
  <c r="U3" i="55"/>
  <c r="V8" i="55"/>
  <c r="X7" i="55"/>
  <c r="T3" i="55"/>
  <c r="S3" i="55"/>
  <c r="K6" i="55"/>
  <c r="M5" i="55"/>
  <c r="O4" i="55"/>
  <c r="Q3" i="55"/>
  <c r="L5" i="55"/>
  <c r="N4" i="55"/>
  <c r="P3" i="55"/>
  <c r="Q8" i="55"/>
  <c r="K5" i="55"/>
  <c r="M4" i="55"/>
  <c r="O3" i="55"/>
  <c r="P8" i="55"/>
  <c r="L4" i="55"/>
  <c r="N3" i="55"/>
  <c r="L6" i="55"/>
  <c r="O8" i="55"/>
  <c r="Q7" i="55"/>
  <c r="K4" i="55"/>
  <c r="M3" i="55"/>
  <c r="N8" i="55"/>
  <c r="P7" i="55"/>
  <c r="L3" i="55"/>
  <c r="P4" i="55"/>
  <c r="M8" i="55"/>
  <c r="O7" i="55"/>
  <c r="Q6" i="55"/>
  <c r="K3" i="55"/>
  <c r="N5" i="55"/>
  <c r="L8" i="55"/>
  <c r="N7" i="55"/>
  <c r="P6" i="55"/>
  <c r="K8" i="55"/>
  <c r="M7" i="55"/>
  <c r="O6" i="55"/>
  <c r="Q5" i="55"/>
  <c r="L7" i="55"/>
  <c r="N6" i="55"/>
  <c r="P5" i="55"/>
  <c r="K7" i="55"/>
  <c r="M6" i="55"/>
  <c r="O5" i="55"/>
  <c r="Q4" i="55"/>
  <c r="C9" i="55"/>
  <c r="E10" i="55"/>
  <c r="C10" i="54"/>
  <c r="L6" i="54"/>
  <c r="N5" i="54"/>
  <c r="P4" i="54"/>
  <c r="Q8" i="54"/>
  <c r="M4" i="54"/>
  <c r="K6" i="54"/>
  <c r="M5" i="54"/>
  <c r="O4" i="54"/>
  <c r="Q3" i="54"/>
  <c r="L4" i="54"/>
  <c r="L5" i="54"/>
  <c r="N4" i="54"/>
  <c r="P3" i="54"/>
  <c r="N3" i="54"/>
  <c r="O8" i="54"/>
  <c r="Q7" i="54"/>
  <c r="K4" i="54"/>
  <c r="M3" i="54"/>
  <c r="M7" i="54"/>
  <c r="L7" i="54"/>
  <c r="N8" i="54"/>
  <c r="P7" i="54"/>
  <c r="L3" i="54"/>
  <c r="N6" i="54"/>
  <c r="P5" i="54"/>
  <c r="M8" i="54"/>
  <c r="O7" i="54"/>
  <c r="Q6" i="54"/>
  <c r="K3" i="54"/>
  <c r="O6" i="54"/>
  <c r="Q5" i="54"/>
  <c r="L8" i="54"/>
  <c r="N7" i="54"/>
  <c r="P6" i="54"/>
  <c r="K8" i="54"/>
  <c r="K7" i="54"/>
  <c r="M6" i="54"/>
  <c r="O5" i="54"/>
  <c r="Q4" i="54"/>
  <c r="K5" i="54"/>
  <c r="O3" i="54"/>
  <c r="P8" i="54"/>
  <c r="C9" i="54"/>
  <c r="E10" i="54"/>
  <c r="U8" i="53"/>
  <c r="W7" i="53"/>
  <c r="Y6" i="53"/>
  <c r="S3" i="53"/>
  <c r="T8" i="53"/>
  <c r="V7" i="53"/>
  <c r="X6" i="53"/>
  <c r="Y4" i="53"/>
  <c r="S8" i="53"/>
  <c r="U7" i="53"/>
  <c r="W6" i="53"/>
  <c r="Y5" i="53"/>
  <c r="T6" i="53"/>
  <c r="V5" i="53"/>
  <c r="X4" i="53"/>
  <c r="S6" i="53"/>
  <c r="U5" i="53"/>
  <c r="W4" i="53"/>
  <c r="Y3" i="53"/>
  <c r="T5" i="53"/>
  <c r="V4" i="53"/>
  <c r="X3" i="53"/>
  <c r="X5" i="53"/>
  <c r="Y8" i="53"/>
  <c r="S5" i="53"/>
  <c r="U4" i="53"/>
  <c r="W3" i="53"/>
  <c r="T7" i="53"/>
  <c r="W5" i="53"/>
  <c r="X8" i="53"/>
  <c r="T4" i="53"/>
  <c r="V3" i="53"/>
  <c r="V6" i="53"/>
  <c r="U6" i="53"/>
  <c r="W8" i="53"/>
  <c r="Y7" i="53"/>
  <c r="S4" i="53"/>
  <c r="U3" i="53"/>
  <c r="V8" i="53"/>
  <c r="X7" i="53"/>
  <c r="T3" i="53"/>
  <c r="S7" i="53"/>
  <c r="L6" i="53"/>
  <c r="N5" i="53"/>
  <c r="P4" i="53"/>
  <c r="K6" i="53"/>
  <c r="M5" i="53"/>
  <c r="O4" i="53"/>
  <c r="Q3" i="53"/>
  <c r="L5" i="53"/>
  <c r="N4" i="53"/>
  <c r="P3" i="53"/>
  <c r="P8" i="53"/>
  <c r="N3" i="53"/>
  <c r="O8" i="53"/>
  <c r="Q7" i="53"/>
  <c r="K4" i="53"/>
  <c r="M3" i="53"/>
  <c r="N8" i="53"/>
  <c r="P7" i="53"/>
  <c r="L3" i="53"/>
  <c r="M8" i="53"/>
  <c r="O7" i="53"/>
  <c r="Q6" i="53"/>
  <c r="K3" i="53"/>
  <c r="O3" i="53"/>
  <c r="L4" i="53"/>
  <c r="L8" i="53"/>
  <c r="N7" i="53"/>
  <c r="P6" i="53"/>
  <c r="M4" i="53"/>
  <c r="K8" i="53"/>
  <c r="M7" i="53"/>
  <c r="O6" i="53"/>
  <c r="Q5" i="53"/>
  <c r="L7" i="53"/>
  <c r="N6" i="53"/>
  <c r="P5" i="53"/>
  <c r="Q8" i="53"/>
  <c r="K5" i="53"/>
  <c r="K7" i="53"/>
  <c r="M6" i="53"/>
  <c r="O5" i="53"/>
  <c r="Q4" i="53"/>
  <c r="C9" i="53"/>
  <c r="E10" i="53"/>
  <c r="U8" i="52"/>
  <c r="W7" i="52"/>
  <c r="Y6" i="52"/>
  <c r="S3" i="52"/>
  <c r="X4" i="52"/>
  <c r="S8" i="52"/>
  <c r="U7" i="52"/>
  <c r="W6" i="52"/>
  <c r="Y5" i="52"/>
  <c r="S7" i="52"/>
  <c r="W5" i="52"/>
  <c r="T7" i="52"/>
  <c r="V6" i="52"/>
  <c r="X5" i="52"/>
  <c r="U6" i="52"/>
  <c r="Y4" i="52"/>
  <c r="T6" i="52"/>
  <c r="W4" i="52"/>
  <c r="U5" i="52"/>
  <c r="T5" i="52"/>
  <c r="V4" i="52"/>
  <c r="X3" i="52"/>
  <c r="Y8" i="52"/>
  <c r="S5" i="52"/>
  <c r="U4" i="52"/>
  <c r="W3" i="52"/>
  <c r="X8" i="52"/>
  <c r="T4" i="52"/>
  <c r="V3" i="52"/>
  <c r="X6" i="52"/>
  <c r="V5" i="52"/>
  <c r="W8" i="52"/>
  <c r="Y7" i="52"/>
  <c r="S4" i="52"/>
  <c r="U3" i="52"/>
  <c r="T8" i="52"/>
  <c r="V7" i="52"/>
  <c r="Y3" i="52"/>
  <c r="V8" i="52"/>
  <c r="X7" i="52"/>
  <c r="T3" i="52"/>
  <c r="S6" i="52"/>
  <c r="L6" i="52"/>
  <c r="N5" i="52"/>
  <c r="P4" i="52"/>
  <c r="K6" i="52"/>
  <c r="P7" i="52"/>
  <c r="L3" i="52"/>
  <c r="L5" i="52"/>
  <c r="N4" i="52"/>
  <c r="P3" i="52"/>
  <c r="L4" i="52"/>
  <c r="Q8" i="52"/>
  <c r="K5" i="52"/>
  <c r="M4" i="52"/>
  <c r="O3" i="52"/>
  <c r="P8" i="52"/>
  <c r="N3" i="52"/>
  <c r="O8" i="52"/>
  <c r="M8" i="52"/>
  <c r="O7" i="52"/>
  <c r="Q6" i="52"/>
  <c r="K3" i="52"/>
  <c r="L8" i="52"/>
  <c r="N7" i="52"/>
  <c r="P6" i="52"/>
  <c r="K8" i="52"/>
  <c r="M7" i="52"/>
  <c r="O6" i="52"/>
  <c r="Q5" i="52"/>
  <c r="Q3" i="52"/>
  <c r="Q7" i="52"/>
  <c r="L7" i="52"/>
  <c r="N6" i="52"/>
  <c r="P5" i="52"/>
  <c r="O4" i="52"/>
  <c r="K4" i="52"/>
  <c r="N8" i="52"/>
  <c r="K7" i="52"/>
  <c r="M6" i="52"/>
  <c r="O5" i="52"/>
  <c r="Q4" i="52"/>
  <c r="M5" i="52"/>
  <c r="M3" i="52"/>
  <c r="C9" i="52"/>
  <c r="E10" i="52"/>
  <c r="L6" i="50"/>
  <c r="L8" i="50"/>
  <c r="O8" i="50"/>
  <c r="Q6" i="50"/>
  <c r="N4" i="50"/>
  <c r="N8" i="50"/>
  <c r="P6" i="50"/>
  <c r="K4" i="50"/>
  <c r="M8" i="50"/>
  <c r="O7" i="50"/>
  <c r="K3" i="50"/>
  <c r="Q7" i="50"/>
  <c r="P3" i="50"/>
  <c r="L5" i="50"/>
  <c r="N7" i="50"/>
  <c r="P7" i="50"/>
  <c r="M3" i="50"/>
  <c r="L3" i="50"/>
  <c r="C9" i="50"/>
  <c r="E10" i="50"/>
  <c r="T7" i="49"/>
  <c r="V6" i="49"/>
  <c r="X5" i="49"/>
  <c r="S7" i="49"/>
  <c r="Y4" i="49"/>
  <c r="T6" i="49"/>
  <c r="V5" i="49"/>
  <c r="X4" i="49"/>
  <c r="Y6" i="49"/>
  <c r="S8" i="49"/>
  <c r="S6" i="49"/>
  <c r="U5" i="49"/>
  <c r="W4" i="49"/>
  <c r="Y3" i="49"/>
  <c r="U8" i="49"/>
  <c r="U7" i="49"/>
  <c r="T5" i="49"/>
  <c r="V4" i="49"/>
  <c r="X3" i="49"/>
  <c r="W7" i="49"/>
  <c r="X6" i="49"/>
  <c r="Y8" i="49"/>
  <c r="S5" i="49"/>
  <c r="U4" i="49"/>
  <c r="W3" i="49"/>
  <c r="X8" i="49"/>
  <c r="T4" i="49"/>
  <c r="V3" i="49"/>
  <c r="S3" i="49"/>
  <c r="T8" i="49"/>
  <c r="U6" i="49"/>
  <c r="W8" i="49"/>
  <c r="Y7" i="49"/>
  <c r="S4" i="49"/>
  <c r="U3" i="49"/>
  <c r="W6" i="49"/>
  <c r="V8" i="49"/>
  <c r="X7" i="49"/>
  <c r="T3" i="49"/>
  <c r="V7" i="49"/>
  <c r="Y5" i="49"/>
  <c r="W5" i="49"/>
  <c r="N3" i="49"/>
  <c r="Q8" i="49"/>
  <c r="K5" i="49"/>
  <c r="M4" i="49"/>
  <c r="O3" i="49"/>
  <c r="P8" i="49"/>
  <c r="O8" i="49"/>
  <c r="Q7" i="49"/>
  <c r="K4" i="49"/>
  <c r="M3" i="49"/>
  <c r="N5" i="49"/>
  <c r="Q3" i="49"/>
  <c r="L4" i="49"/>
  <c r="N8" i="49"/>
  <c r="P7" i="49"/>
  <c r="L3" i="49"/>
  <c r="M8" i="49"/>
  <c r="O7" i="49"/>
  <c r="Q6" i="49"/>
  <c r="K3" i="49"/>
  <c r="L8" i="49"/>
  <c r="N7" i="49"/>
  <c r="P6" i="49"/>
  <c r="L6" i="49"/>
  <c r="K8" i="49"/>
  <c r="M7" i="49"/>
  <c r="O6" i="49"/>
  <c r="Q5" i="49"/>
  <c r="O4" i="49"/>
  <c r="L5" i="49"/>
  <c r="P3" i="49"/>
  <c r="L7" i="49"/>
  <c r="N6" i="49"/>
  <c r="P5" i="49"/>
  <c r="K6" i="49"/>
  <c r="N4" i="49"/>
  <c r="K7" i="49"/>
  <c r="M6" i="49"/>
  <c r="O5" i="49"/>
  <c r="Q4" i="49"/>
  <c r="P4" i="49"/>
  <c r="M5" i="49"/>
  <c r="C9" i="49"/>
  <c r="E10" i="49"/>
  <c r="K6" i="48"/>
  <c r="M5" i="48"/>
  <c r="O4" i="48"/>
  <c r="Q3" i="48"/>
  <c r="L5" i="48"/>
  <c r="N4" i="48"/>
  <c r="P3" i="48"/>
  <c r="Q8" i="48"/>
  <c r="K5" i="48"/>
  <c r="M4" i="48"/>
  <c r="O3" i="48"/>
  <c r="Q7" i="48"/>
  <c r="K4" i="48"/>
  <c r="P8" i="48"/>
  <c r="L4" i="48"/>
  <c r="N3" i="48"/>
  <c r="O8" i="48"/>
  <c r="M3" i="48"/>
  <c r="N8" i="48"/>
  <c r="P7" i="48"/>
  <c r="L3" i="48"/>
  <c r="M8" i="48"/>
  <c r="O7" i="48"/>
  <c r="Q6" i="48"/>
  <c r="K3" i="48"/>
  <c r="L8" i="48"/>
  <c r="N7" i="48"/>
  <c r="P6" i="48"/>
  <c r="K8" i="48"/>
  <c r="M7" i="48"/>
  <c r="O6" i="48"/>
  <c r="Q5" i="48"/>
  <c r="L7" i="48"/>
  <c r="N6" i="48"/>
  <c r="P5" i="48"/>
  <c r="N5" i="48"/>
  <c r="K7" i="48"/>
  <c r="M6" i="48"/>
  <c r="O5" i="48"/>
  <c r="Q4" i="48"/>
  <c r="L6" i="48"/>
  <c r="P4" i="48"/>
  <c r="A9" i="48"/>
  <c r="C10" i="48"/>
  <c r="C9" i="47"/>
  <c r="E10" i="47"/>
  <c r="L6" i="47"/>
  <c r="N5" i="47"/>
  <c r="P4" i="47"/>
  <c r="M5" i="47"/>
  <c r="Q3" i="47"/>
  <c r="L3" i="47"/>
  <c r="L5" i="47"/>
  <c r="N4" i="47"/>
  <c r="P3" i="47"/>
  <c r="Q8" i="47"/>
  <c r="K5" i="47"/>
  <c r="M4" i="47"/>
  <c r="O3" i="47"/>
  <c r="P8" i="47"/>
  <c r="N3" i="47"/>
  <c r="N8" i="47"/>
  <c r="L4" i="47"/>
  <c r="M8" i="47"/>
  <c r="O8" i="47"/>
  <c r="Q7" i="47"/>
  <c r="K4" i="47"/>
  <c r="M3" i="47"/>
  <c r="L8" i="47"/>
  <c r="N7" i="47"/>
  <c r="P6" i="47"/>
  <c r="N6" i="47"/>
  <c r="K8" i="47"/>
  <c r="M7" i="47"/>
  <c r="O6" i="47"/>
  <c r="Q5" i="47"/>
  <c r="L7" i="47"/>
  <c r="P7" i="47"/>
  <c r="P5" i="47"/>
  <c r="O7" i="47"/>
  <c r="K7" i="47"/>
  <c r="M6" i="47"/>
  <c r="O5" i="47"/>
  <c r="Q4" i="47"/>
  <c r="K6" i="47"/>
  <c r="O4" i="47"/>
  <c r="Q6" i="47"/>
  <c r="K3" i="47"/>
  <c r="U8" i="46"/>
  <c r="S5" i="46"/>
  <c r="W3" i="46"/>
  <c r="C9" i="46"/>
  <c r="E10" i="46"/>
  <c r="L8" i="45"/>
  <c r="M8" i="45"/>
  <c r="N7" i="45"/>
  <c r="O7" i="45"/>
  <c r="P6" i="45"/>
  <c r="K3" i="45"/>
  <c r="A9" i="45"/>
  <c r="N6" i="45"/>
  <c r="C9" i="45"/>
  <c r="E10" i="45"/>
  <c r="C9" i="44"/>
  <c r="E10" i="44"/>
  <c r="K6" i="44"/>
  <c r="M5" i="44"/>
  <c r="O4" i="44"/>
  <c r="Q3" i="44"/>
  <c r="L5" i="44"/>
  <c r="N4" i="44"/>
  <c r="P3" i="44"/>
  <c r="Q8" i="44"/>
  <c r="O3" i="44"/>
  <c r="P8" i="44"/>
  <c r="L4" i="44"/>
  <c r="N3" i="44"/>
  <c r="O8" i="44"/>
  <c r="Q7" i="44"/>
  <c r="K4" i="44"/>
  <c r="M3" i="44"/>
  <c r="N8" i="44"/>
  <c r="P7" i="44"/>
  <c r="L3" i="44"/>
  <c r="M6" i="44"/>
  <c r="M4" i="44"/>
  <c r="M8" i="44"/>
  <c r="O7" i="44"/>
  <c r="Q6" i="44"/>
  <c r="K3" i="44"/>
  <c r="L7" i="44"/>
  <c r="O5" i="44"/>
  <c r="L6" i="44"/>
  <c r="L8" i="44"/>
  <c r="N7" i="44"/>
  <c r="P6" i="44"/>
  <c r="P5" i="44"/>
  <c r="N5" i="44"/>
  <c r="K5" i="44"/>
  <c r="K8" i="44"/>
  <c r="M7" i="44"/>
  <c r="O6" i="44"/>
  <c r="Q5" i="44"/>
  <c r="N6" i="44"/>
  <c r="K7" i="44"/>
  <c r="Q4" i="44"/>
  <c r="P4" i="44"/>
  <c r="T8" i="44"/>
  <c r="V7" i="44"/>
  <c r="X6" i="44"/>
  <c r="S8" i="44"/>
  <c r="U7" i="44"/>
  <c r="W6" i="44"/>
  <c r="Y5" i="44"/>
  <c r="T7" i="44"/>
  <c r="V6" i="44"/>
  <c r="S7" i="44"/>
  <c r="U6" i="44"/>
  <c r="W5" i="44"/>
  <c r="Y4" i="44"/>
  <c r="T6" i="44"/>
  <c r="V5" i="44"/>
  <c r="X4" i="44"/>
  <c r="S6" i="44"/>
  <c r="U5" i="44"/>
  <c r="W4" i="44"/>
  <c r="Y3" i="44"/>
  <c r="U3" i="44"/>
  <c r="V8" i="44"/>
  <c r="T5" i="44"/>
  <c r="V4" i="44"/>
  <c r="X3" i="44"/>
  <c r="W8" i="44"/>
  <c r="Y7" i="44"/>
  <c r="S4" i="44"/>
  <c r="W7" i="44"/>
  <c r="S3" i="44"/>
  <c r="X5" i="44"/>
  <c r="Y8" i="44"/>
  <c r="S5" i="44"/>
  <c r="U4" i="44"/>
  <c r="W3" i="44"/>
  <c r="X7" i="44"/>
  <c r="T3" i="44"/>
  <c r="U8" i="44"/>
  <c r="X8" i="44"/>
  <c r="T4" i="44"/>
  <c r="V3" i="44"/>
  <c r="Y6" i="44"/>
  <c r="A9" i="43"/>
  <c r="C10" i="43"/>
  <c r="K6" i="43"/>
  <c r="M5" i="43"/>
  <c r="O4" i="43"/>
  <c r="Q3" i="43"/>
  <c r="L5" i="43"/>
  <c r="N4" i="43"/>
  <c r="P3" i="43"/>
  <c r="Q8" i="43"/>
  <c r="K5" i="43"/>
  <c r="M4" i="43"/>
  <c r="O3" i="43"/>
  <c r="O8" i="43"/>
  <c r="Q7" i="43"/>
  <c r="K4" i="43"/>
  <c r="M3" i="43"/>
  <c r="N8" i="43"/>
  <c r="P7" i="43"/>
  <c r="L3" i="43"/>
  <c r="P8" i="43"/>
  <c r="L4" i="43"/>
  <c r="N3" i="43"/>
  <c r="M8" i="43"/>
  <c r="O7" i="43"/>
  <c r="Q6" i="43"/>
  <c r="K3" i="43"/>
  <c r="L8" i="43"/>
  <c r="N7" i="43"/>
  <c r="P6" i="43"/>
  <c r="K8" i="43"/>
  <c r="M7" i="43"/>
  <c r="O6" i="43"/>
  <c r="Q5" i="43"/>
  <c r="L7" i="43"/>
  <c r="N6" i="43"/>
  <c r="P5" i="43"/>
  <c r="N5" i="43"/>
  <c r="K7" i="43"/>
  <c r="M6" i="43"/>
  <c r="O5" i="43"/>
  <c r="Q4" i="43"/>
  <c r="L6" i="43"/>
  <c r="P4" i="43"/>
  <c r="L5" i="42"/>
  <c r="N4" i="42"/>
  <c r="P3" i="42"/>
  <c r="Q8" i="42"/>
  <c r="K5" i="42"/>
  <c r="M4" i="42"/>
  <c r="O3" i="42"/>
  <c r="P8" i="42"/>
  <c r="L4" i="42"/>
  <c r="N3" i="42"/>
  <c r="O8" i="42"/>
  <c r="Q7" i="42"/>
  <c r="K4" i="42"/>
  <c r="M3" i="42"/>
  <c r="N8" i="42"/>
  <c r="P7" i="42"/>
  <c r="L3" i="42"/>
  <c r="M8" i="42"/>
  <c r="O7" i="42"/>
  <c r="Q6" i="42"/>
  <c r="K3" i="42"/>
  <c r="L8" i="42"/>
  <c r="N7" i="42"/>
  <c r="P6" i="42"/>
  <c r="K6" i="42"/>
  <c r="K8" i="42"/>
  <c r="M7" i="42"/>
  <c r="O6" i="42"/>
  <c r="Q5" i="42"/>
  <c r="M6" i="42"/>
  <c r="Q4" i="42"/>
  <c r="P4" i="42"/>
  <c r="O4" i="42"/>
  <c r="L7" i="42"/>
  <c r="N6" i="42"/>
  <c r="P5" i="42"/>
  <c r="K7" i="42"/>
  <c r="O5" i="42"/>
  <c r="L6" i="42"/>
  <c r="N5" i="42"/>
  <c r="M5" i="42"/>
  <c r="Q3" i="42"/>
  <c r="A9" i="42"/>
  <c r="C10" i="42"/>
  <c r="L5" i="41"/>
  <c r="N4" i="41"/>
  <c r="P3" i="41"/>
  <c r="Q8" i="41"/>
  <c r="K5" i="41"/>
  <c r="M4" i="41"/>
  <c r="O3" i="41"/>
  <c r="Q3" i="41"/>
  <c r="P8" i="41"/>
  <c r="L4" i="41"/>
  <c r="N3" i="41"/>
  <c r="O8" i="41"/>
  <c r="Q7" i="41"/>
  <c r="K4" i="41"/>
  <c r="M3" i="41"/>
  <c r="O4" i="41"/>
  <c r="N8" i="41"/>
  <c r="P7" i="41"/>
  <c r="L3" i="41"/>
  <c r="M8" i="41"/>
  <c r="O7" i="41"/>
  <c r="Q6" i="41"/>
  <c r="K3" i="41"/>
  <c r="L6" i="41"/>
  <c r="K6" i="41"/>
  <c r="L8" i="41"/>
  <c r="N7" i="41"/>
  <c r="P6" i="41"/>
  <c r="K8" i="41"/>
  <c r="M7" i="41"/>
  <c r="O6" i="41"/>
  <c r="Q5" i="41"/>
  <c r="P4" i="41"/>
  <c r="L7" i="41"/>
  <c r="N6" i="41"/>
  <c r="P5" i="41"/>
  <c r="N5" i="41"/>
  <c r="M5" i="41"/>
  <c r="K7" i="41"/>
  <c r="M6" i="41"/>
  <c r="O5" i="41"/>
  <c r="Q4" i="41"/>
  <c r="S8" i="41"/>
  <c r="U7" i="41"/>
  <c r="W6" i="41"/>
  <c r="Y5" i="41"/>
  <c r="T7" i="41"/>
  <c r="V6" i="41"/>
  <c r="X5" i="41"/>
  <c r="S7" i="41"/>
  <c r="U6" i="41"/>
  <c r="W5" i="41"/>
  <c r="Y4" i="41"/>
  <c r="T6" i="41"/>
  <c r="V5" i="41"/>
  <c r="X4" i="41"/>
  <c r="U8" i="41"/>
  <c r="V7" i="41"/>
  <c r="S6" i="41"/>
  <c r="U5" i="41"/>
  <c r="W4" i="41"/>
  <c r="Y3" i="41"/>
  <c r="T5" i="41"/>
  <c r="V4" i="41"/>
  <c r="X3" i="41"/>
  <c r="Y8" i="41"/>
  <c r="S5" i="41"/>
  <c r="U4" i="41"/>
  <c r="W3" i="41"/>
  <c r="W7" i="41"/>
  <c r="S3" i="41"/>
  <c r="T8" i="41"/>
  <c r="X8" i="41"/>
  <c r="T4" i="41"/>
  <c r="V3" i="41"/>
  <c r="Y6" i="41"/>
  <c r="W8" i="41"/>
  <c r="Y7" i="41"/>
  <c r="S4" i="41"/>
  <c r="U3" i="41"/>
  <c r="X6" i="41"/>
  <c r="V8" i="41"/>
  <c r="X7" i="41"/>
  <c r="T3" i="41"/>
  <c r="C9" i="41"/>
  <c r="E10" i="41"/>
  <c r="U8" i="51"/>
  <c r="W7" i="51"/>
  <c r="Y6" i="51"/>
  <c r="S3" i="51"/>
  <c r="T8" i="51"/>
  <c r="V7" i="51"/>
  <c r="X6" i="51"/>
  <c r="S8" i="51"/>
  <c r="U7" i="51"/>
  <c r="W6" i="51"/>
  <c r="Y5" i="51"/>
  <c r="S7" i="51"/>
  <c r="W5" i="51"/>
  <c r="T7" i="51"/>
  <c r="V6" i="51"/>
  <c r="X5" i="51"/>
  <c r="U6" i="51"/>
  <c r="Y4" i="51"/>
  <c r="T6" i="51"/>
  <c r="V5" i="51"/>
  <c r="X4" i="51"/>
  <c r="X8" i="51"/>
  <c r="S6" i="51"/>
  <c r="U5" i="51"/>
  <c r="W4" i="51"/>
  <c r="Y3" i="51"/>
  <c r="T4" i="51"/>
  <c r="V8" i="51"/>
  <c r="X7" i="51"/>
  <c r="T5" i="51"/>
  <c r="V4" i="51"/>
  <c r="X3" i="51"/>
  <c r="V3" i="51"/>
  <c r="Y8" i="51"/>
  <c r="S5" i="51"/>
  <c r="U4" i="51"/>
  <c r="W3" i="51"/>
  <c r="T3" i="51"/>
  <c r="W8" i="51"/>
  <c r="Y7" i="51"/>
  <c r="S4" i="51"/>
  <c r="U3" i="51"/>
  <c r="C9" i="51"/>
  <c r="E10" i="51"/>
  <c r="M6" i="40"/>
  <c r="O5" i="40"/>
  <c r="K8" i="40"/>
  <c r="Q4" i="40"/>
  <c r="O6" i="40"/>
  <c r="O7" i="40"/>
  <c r="P5" i="40"/>
  <c r="C9" i="40"/>
  <c r="E10" i="40"/>
  <c r="S1" i="1"/>
  <c r="A10" i="1"/>
  <c r="A9" i="1" s="1"/>
  <c r="C9" i="64" l="1"/>
  <c r="E10" i="64"/>
  <c r="C9" i="63"/>
  <c r="E10" i="63"/>
  <c r="C9" i="62"/>
  <c r="E10" i="62"/>
  <c r="C9" i="60"/>
  <c r="E10" i="60"/>
  <c r="E9" i="59"/>
  <c r="G10" i="59"/>
  <c r="E9" i="56"/>
  <c r="G10" i="56"/>
  <c r="E9" i="55"/>
  <c r="G10" i="55"/>
  <c r="E9" i="54"/>
  <c r="G10" i="54"/>
  <c r="E9" i="53"/>
  <c r="G10" i="53"/>
  <c r="G10" i="52"/>
  <c r="E9" i="52"/>
  <c r="E9" i="50"/>
  <c r="G10" i="50"/>
  <c r="E9" i="49"/>
  <c r="G10" i="49"/>
  <c r="C9" i="48"/>
  <c r="E10" i="48"/>
  <c r="E9" i="47"/>
  <c r="G10" i="47"/>
  <c r="E9" i="46"/>
  <c r="G10" i="46"/>
  <c r="E9" i="45"/>
  <c r="G10" i="45"/>
  <c r="E9" i="44"/>
  <c r="G10" i="44"/>
  <c r="C9" i="43"/>
  <c r="E10" i="43"/>
  <c r="C9" i="42"/>
  <c r="E10" i="42"/>
  <c r="E9" i="41"/>
  <c r="G10" i="41"/>
  <c r="E9" i="51"/>
  <c r="G10" i="51"/>
  <c r="E9" i="40"/>
  <c r="G10" i="40"/>
  <c r="C10" i="1"/>
  <c r="G10" i="64" l="1"/>
  <c r="E9" i="64"/>
  <c r="G10" i="63"/>
  <c r="E9" i="63"/>
  <c r="E9" i="62"/>
  <c r="G10" i="62"/>
  <c r="G10" i="60"/>
  <c r="E9" i="60"/>
  <c r="G9" i="59"/>
  <c r="I10" i="59"/>
  <c r="G9" i="56"/>
  <c r="I10" i="56"/>
  <c r="G9" i="55"/>
  <c r="I10" i="55"/>
  <c r="G9" i="54"/>
  <c r="I10" i="54"/>
  <c r="G9" i="53"/>
  <c r="I10" i="53"/>
  <c r="G9" i="52"/>
  <c r="I10" i="52"/>
  <c r="G9" i="50"/>
  <c r="I10" i="50"/>
  <c r="G9" i="49"/>
  <c r="I10" i="49"/>
  <c r="E9" i="48"/>
  <c r="G10" i="48"/>
  <c r="G9" i="47"/>
  <c r="I10" i="47"/>
  <c r="G9" i="46"/>
  <c r="I10" i="46"/>
  <c r="G9" i="45"/>
  <c r="I10" i="45"/>
  <c r="G9" i="44"/>
  <c r="I10" i="44"/>
  <c r="E9" i="43"/>
  <c r="G10" i="43"/>
  <c r="E9" i="42"/>
  <c r="G10" i="42"/>
  <c r="G9" i="41"/>
  <c r="I10" i="41"/>
  <c r="G9" i="51"/>
  <c r="I10" i="51"/>
  <c r="I10" i="40"/>
  <c r="G9" i="40"/>
  <c r="E10" i="1"/>
  <c r="C9" i="1"/>
  <c r="G9" i="64" l="1"/>
  <c r="I10" i="64"/>
  <c r="I10" i="63"/>
  <c r="G9" i="63"/>
  <c r="I10" i="62"/>
  <c r="G9" i="62"/>
  <c r="I10" i="60"/>
  <c r="G9" i="60"/>
  <c r="I9" i="59"/>
  <c r="K10" i="59"/>
  <c r="I9" i="56"/>
  <c r="K10" i="56"/>
  <c r="I9" i="55"/>
  <c r="K10" i="55"/>
  <c r="K10" i="54"/>
  <c r="I9" i="54"/>
  <c r="K10" i="53"/>
  <c r="I9" i="53"/>
  <c r="I9" i="52"/>
  <c r="K10" i="52"/>
  <c r="I9" i="50"/>
  <c r="K10" i="50"/>
  <c r="I9" i="49"/>
  <c r="K10" i="49"/>
  <c r="G9" i="48"/>
  <c r="I10" i="48"/>
  <c r="I9" i="47"/>
  <c r="K10" i="47"/>
  <c r="K10" i="46"/>
  <c r="I9" i="46"/>
  <c r="I9" i="45"/>
  <c r="K10" i="45"/>
  <c r="I9" i="44"/>
  <c r="K10" i="44"/>
  <c r="G9" i="43"/>
  <c r="I10" i="43"/>
  <c r="G9" i="42"/>
  <c r="I10" i="42"/>
  <c r="I9" i="41"/>
  <c r="K10" i="41"/>
  <c r="I9" i="51"/>
  <c r="K10" i="51"/>
  <c r="K10" i="40"/>
  <c r="I9" i="40"/>
  <c r="G10" i="1"/>
  <c r="E9" i="1"/>
  <c r="P8" i="1"/>
  <c r="M7" i="1"/>
  <c r="O5" i="1"/>
  <c r="L4" i="1"/>
  <c r="Q3" i="1"/>
  <c r="O8" i="1"/>
  <c r="L7" i="1"/>
  <c r="Q6" i="1"/>
  <c r="N5" i="1"/>
  <c r="P3" i="1"/>
  <c r="N7" i="1"/>
  <c r="P5" i="1"/>
  <c r="K4" i="1"/>
  <c r="N8" i="1"/>
  <c r="K7" i="1"/>
  <c r="P6" i="1"/>
  <c r="M5" i="1"/>
  <c r="O3" i="1"/>
  <c r="M8" i="1"/>
  <c r="O6" i="1"/>
  <c r="L5" i="1"/>
  <c r="Q4" i="1"/>
  <c r="N3" i="1"/>
  <c r="M4" i="1"/>
  <c r="L8" i="1"/>
  <c r="Q7" i="1"/>
  <c r="N6" i="1"/>
  <c r="K5" i="1"/>
  <c r="P4" i="1"/>
  <c r="M3" i="1"/>
  <c r="K6" i="1"/>
  <c r="K8" i="1"/>
  <c r="P7" i="1"/>
  <c r="M6" i="1"/>
  <c r="O4" i="1"/>
  <c r="L3" i="1"/>
  <c r="Q8" i="1"/>
  <c r="O7" i="1"/>
  <c r="L6" i="1"/>
  <c r="Q5" i="1"/>
  <c r="N4" i="1"/>
  <c r="K3" i="1"/>
  <c r="K10" i="64" l="1"/>
  <c r="I9" i="64"/>
  <c r="K10" i="63"/>
  <c r="I9" i="63"/>
  <c r="K10" i="62"/>
  <c r="I9" i="62"/>
  <c r="K10" i="60"/>
  <c r="I9" i="60"/>
  <c r="K9" i="59"/>
  <c r="S10" i="59"/>
  <c r="K9" i="56"/>
  <c r="S10" i="56"/>
  <c r="K9" i="55"/>
  <c r="S10" i="55"/>
  <c r="K9" i="54"/>
  <c r="S10" i="54"/>
  <c r="K9" i="53"/>
  <c r="S10" i="53"/>
  <c r="K9" i="52"/>
  <c r="S10" i="52"/>
  <c r="K9" i="50"/>
  <c r="S10" i="50"/>
  <c r="S10" i="49"/>
  <c r="K9" i="49"/>
  <c r="I9" i="48"/>
  <c r="K10" i="48"/>
  <c r="K9" i="47"/>
  <c r="S10" i="47"/>
  <c r="K9" i="46"/>
  <c r="S10" i="46"/>
  <c r="K9" i="45"/>
  <c r="S10" i="45"/>
  <c r="K9" i="44"/>
  <c r="S10" i="44"/>
  <c r="I9" i="43"/>
  <c r="K10" i="43"/>
  <c r="I9" i="42"/>
  <c r="K10" i="42"/>
  <c r="K9" i="41"/>
  <c r="S10" i="41"/>
  <c r="K9" i="51"/>
  <c r="S10" i="51"/>
  <c r="K9" i="40"/>
  <c r="S10" i="40"/>
  <c r="I10" i="1"/>
  <c r="G9" i="1"/>
  <c r="Y8" i="1"/>
  <c r="V7" i="1"/>
  <c r="S6" i="1"/>
  <c r="X5" i="1"/>
  <c r="U4" i="1"/>
  <c r="U7" i="1"/>
  <c r="T4" i="1"/>
  <c r="Y3" i="1"/>
  <c r="X8" i="1"/>
  <c r="W5" i="1"/>
  <c r="T6" i="1"/>
  <c r="V4" i="1"/>
  <c r="W8" i="1"/>
  <c r="T7" i="1"/>
  <c r="Y6" i="1"/>
  <c r="V5" i="1"/>
  <c r="S4" i="1"/>
  <c r="X3" i="1"/>
  <c r="S7" i="1"/>
  <c r="X6" i="1"/>
  <c r="U5" i="1"/>
  <c r="W3" i="1"/>
  <c r="W7" i="1"/>
  <c r="V8" i="1"/>
  <c r="U8" i="1"/>
  <c r="W6" i="1"/>
  <c r="T5" i="1"/>
  <c r="Y4" i="1"/>
  <c r="V3" i="1"/>
  <c r="U3" i="1"/>
  <c r="T8" i="1"/>
  <c r="Y7" i="1"/>
  <c r="V6" i="1"/>
  <c r="S5" i="1"/>
  <c r="X4" i="1"/>
  <c r="Y5" i="1"/>
  <c r="S3" i="1"/>
  <c r="S8" i="1"/>
  <c r="X7" i="1"/>
  <c r="U6" i="1"/>
  <c r="W4" i="1"/>
  <c r="T3" i="1"/>
  <c r="S10" i="64" l="1"/>
  <c r="K9" i="64"/>
  <c r="S10" i="63"/>
  <c r="K9" i="63"/>
  <c r="S10" i="62"/>
  <c r="K9" i="62"/>
  <c r="S10" i="60"/>
  <c r="K9" i="60"/>
  <c r="S9" i="59"/>
  <c r="A16" i="59"/>
  <c r="C16" i="59" s="1"/>
  <c r="E16" i="59" s="1"/>
  <c r="G16" i="59" s="1"/>
  <c r="I16" i="59" s="1"/>
  <c r="K16" i="59" s="1"/>
  <c r="S16" i="59" s="1"/>
  <c r="A22" i="59" s="1"/>
  <c r="C22" i="59" s="1"/>
  <c r="E22" i="59" s="1"/>
  <c r="G22" i="59" s="1"/>
  <c r="I22" i="59" s="1"/>
  <c r="K22" i="59" s="1"/>
  <c r="S22" i="59" s="1"/>
  <c r="A28" i="59" s="1"/>
  <c r="C28" i="59" s="1"/>
  <c r="E28" i="59" s="1"/>
  <c r="G28" i="59" s="1"/>
  <c r="I28" i="59" s="1"/>
  <c r="K28" i="59" s="1"/>
  <c r="S28" i="59" s="1"/>
  <c r="A34" i="59" s="1"/>
  <c r="C34" i="59" s="1"/>
  <c r="E34" i="59" s="1"/>
  <c r="G34" i="59" s="1"/>
  <c r="I34" i="59" s="1"/>
  <c r="K34" i="59" s="1"/>
  <c r="S34" i="59" s="1"/>
  <c r="A40" i="59" s="1"/>
  <c r="C40" i="59" s="1"/>
  <c r="S9" i="56"/>
  <c r="A16" i="56"/>
  <c r="C16" i="56" s="1"/>
  <c r="E16" i="56" s="1"/>
  <c r="G16" i="56" s="1"/>
  <c r="I16" i="56" s="1"/>
  <c r="K16" i="56" s="1"/>
  <c r="S16" i="56" s="1"/>
  <c r="A22" i="56" s="1"/>
  <c r="C22" i="56" s="1"/>
  <c r="E22" i="56" s="1"/>
  <c r="G22" i="56" s="1"/>
  <c r="I22" i="56" s="1"/>
  <c r="K22" i="56" s="1"/>
  <c r="S22" i="56" s="1"/>
  <c r="A28" i="56" s="1"/>
  <c r="C28" i="56" s="1"/>
  <c r="E28" i="56" s="1"/>
  <c r="G28" i="56" s="1"/>
  <c r="I28" i="56" s="1"/>
  <c r="K28" i="56" s="1"/>
  <c r="S28" i="56" s="1"/>
  <c r="A34" i="56" s="1"/>
  <c r="C34" i="56" s="1"/>
  <c r="E34" i="56" s="1"/>
  <c r="G34" i="56" s="1"/>
  <c r="I34" i="56" s="1"/>
  <c r="K34" i="56" s="1"/>
  <c r="S34" i="56" s="1"/>
  <c r="A40" i="56" s="1"/>
  <c r="C40" i="56" s="1"/>
  <c r="S9" i="55"/>
  <c r="A16" i="55"/>
  <c r="C16" i="55" s="1"/>
  <c r="E16" i="55" s="1"/>
  <c r="G16" i="55" s="1"/>
  <c r="I16" i="55" s="1"/>
  <c r="K16" i="55" s="1"/>
  <c r="S16" i="55" s="1"/>
  <c r="A22" i="55" s="1"/>
  <c r="C22" i="55" s="1"/>
  <c r="E22" i="55" s="1"/>
  <c r="G22" i="55" s="1"/>
  <c r="I22" i="55" s="1"/>
  <c r="K22" i="55" s="1"/>
  <c r="S22" i="55" s="1"/>
  <c r="A28" i="55" s="1"/>
  <c r="C28" i="55" s="1"/>
  <c r="E28" i="55" s="1"/>
  <c r="G28" i="55" s="1"/>
  <c r="I28" i="55" s="1"/>
  <c r="K28" i="55" s="1"/>
  <c r="S28" i="55" s="1"/>
  <c r="A34" i="55" s="1"/>
  <c r="C34" i="55" s="1"/>
  <c r="E34" i="55" s="1"/>
  <c r="G34" i="55" s="1"/>
  <c r="I34" i="55" s="1"/>
  <c r="K34" i="55" s="1"/>
  <c r="S34" i="55" s="1"/>
  <c r="A40" i="55" s="1"/>
  <c r="C40" i="55" s="1"/>
  <c r="S9" i="54"/>
  <c r="A16" i="54"/>
  <c r="C16" i="54" s="1"/>
  <c r="E16" i="54" s="1"/>
  <c r="G16" i="54" s="1"/>
  <c r="I16" i="54" s="1"/>
  <c r="K16" i="54" s="1"/>
  <c r="S16" i="54" s="1"/>
  <c r="A22" i="54" s="1"/>
  <c r="C22" i="54" s="1"/>
  <c r="E22" i="54" s="1"/>
  <c r="G22" i="54" s="1"/>
  <c r="I22" i="54" s="1"/>
  <c r="K22" i="54" s="1"/>
  <c r="S22" i="54" s="1"/>
  <c r="A28" i="54" s="1"/>
  <c r="C28" i="54" s="1"/>
  <c r="E28" i="54" s="1"/>
  <c r="G28" i="54" s="1"/>
  <c r="I28" i="54" s="1"/>
  <c r="K28" i="54" s="1"/>
  <c r="S28" i="54" s="1"/>
  <c r="A34" i="54" s="1"/>
  <c r="C34" i="54" s="1"/>
  <c r="E34" i="54" s="1"/>
  <c r="G34" i="54" s="1"/>
  <c r="I34" i="54" s="1"/>
  <c r="K34" i="54" s="1"/>
  <c r="S34" i="54" s="1"/>
  <c r="A40" i="54" s="1"/>
  <c r="C40" i="54" s="1"/>
  <c r="S9" i="53"/>
  <c r="A16" i="53"/>
  <c r="C16" i="53" s="1"/>
  <c r="E16" i="53" s="1"/>
  <c r="G16" i="53" s="1"/>
  <c r="I16" i="53" s="1"/>
  <c r="K16" i="53" s="1"/>
  <c r="S16" i="53" s="1"/>
  <c r="A22" i="53" s="1"/>
  <c r="C22" i="53" s="1"/>
  <c r="E22" i="53" s="1"/>
  <c r="G22" i="53" s="1"/>
  <c r="I22" i="53" s="1"/>
  <c r="K22" i="53" s="1"/>
  <c r="S22" i="53" s="1"/>
  <c r="A28" i="53" s="1"/>
  <c r="C28" i="53" s="1"/>
  <c r="E28" i="53" s="1"/>
  <c r="G28" i="53" s="1"/>
  <c r="I28" i="53" s="1"/>
  <c r="K28" i="53" s="1"/>
  <c r="S28" i="53" s="1"/>
  <c r="A34" i="53" s="1"/>
  <c r="C34" i="53" s="1"/>
  <c r="E34" i="53" s="1"/>
  <c r="G34" i="53" s="1"/>
  <c r="I34" i="53" s="1"/>
  <c r="K34" i="53" s="1"/>
  <c r="S34" i="53" s="1"/>
  <c r="A40" i="53" s="1"/>
  <c r="C40" i="53" s="1"/>
  <c r="A16" i="52"/>
  <c r="C16" i="52" s="1"/>
  <c r="E16" i="52" s="1"/>
  <c r="G16" i="52" s="1"/>
  <c r="I16" i="52" s="1"/>
  <c r="K16" i="52" s="1"/>
  <c r="S16" i="52" s="1"/>
  <c r="A22" i="52" s="1"/>
  <c r="C22" i="52" s="1"/>
  <c r="E22" i="52" s="1"/>
  <c r="G22" i="52" s="1"/>
  <c r="I22" i="52" s="1"/>
  <c r="K22" i="52" s="1"/>
  <c r="S22" i="52" s="1"/>
  <c r="A28" i="52" s="1"/>
  <c r="C28" i="52" s="1"/>
  <c r="E28" i="52" s="1"/>
  <c r="G28" i="52" s="1"/>
  <c r="I28" i="52" s="1"/>
  <c r="K28" i="52" s="1"/>
  <c r="S28" i="52" s="1"/>
  <c r="A34" i="52" s="1"/>
  <c r="C34" i="52" s="1"/>
  <c r="E34" i="52" s="1"/>
  <c r="G34" i="52" s="1"/>
  <c r="I34" i="52" s="1"/>
  <c r="K34" i="52" s="1"/>
  <c r="S34" i="52" s="1"/>
  <c r="A40" i="52" s="1"/>
  <c r="C40" i="52" s="1"/>
  <c r="S9" i="52"/>
  <c r="S9" i="50"/>
  <c r="A16" i="50"/>
  <c r="C16" i="50" s="1"/>
  <c r="E16" i="50" s="1"/>
  <c r="G16" i="50" s="1"/>
  <c r="I16" i="50" s="1"/>
  <c r="K16" i="50" s="1"/>
  <c r="S16" i="50" s="1"/>
  <c r="A22" i="50" s="1"/>
  <c r="C22" i="50" s="1"/>
  <c r="E22" i="50" s="1"/>
  <c r="G22" i="50" s="1"/>
  <c r="I22" i="50" s="1"/>
  <c r="K22" i="50" s="1"/>
  <c r="S22" i="50" s="1"/>
  <c r="A28" i="50" s="1"/>
  <c r="C28" i="50" s="1"/>
  <c r="E28" i="50" s="1"/>
  <c r="G28" i="50" s="1"/>
  <c r="I28" i="50" s="1"/>
  <c r="K28" i="50" s="1"/>
  <c r="S28" i="50" s="1"/>
  <c r="A34" i="50" s="1"/>
  <c r="C34" i="50" s="1"/>
  <c r="E34" i="50" s="1"/>
  <c r="G34" i="50" s="1"/>
  <c r="I34" i="50" s="1"/>
  <c r="K34" i="50" s="1"/>
  <c r="S34" i="50" s="1"/>
  <c r="A40" i="50" s="1"/>
  <c r="C40" i="50" s="1"/>
  <c r="A16" i="49"/>
  <c r="C16" i="49" s="1"/>
  <c r="E16" i="49" s="1"/>
  <c r="G16" i="49" s="1"/>
  <c r="I16" i="49" s="1"/>
  <c r="K16" i="49" s="1"/>
  <c r="S16" i="49" s="1"/>
  <c r="A22" i="49" s="1"/>
  <c r="C22" i="49" s="1"/>
  <c r="E22" i="49" s="1"/>
  <c r="G22" i="49" s="1"/>
  <c r="I22" i="49" s="1"/>
  <c r="K22" i="49" s="1"/>
  <c r="S22" i="49" s="1"/>
  <c r="A28" i="49" s="1"/>
  <c r="C28" i="49" s="1"/>
  <c r="E28" i="49" s="1"/>
  <c r="G28" i="49" s="1"/>
  <c r="I28" i="49" s="1"/>
  <c r="K28" i="49" s="1"/>
  <c r="S28" i="49" s="1"/>
  <c r="A34" i="49" s="1"/>
  <c r="C34" i="49" s="1"/>
  <c r="E34" i="49" s="1"/>
  <c r="G34" i="49" s="1"/>
  <c r="I34" i="49" s="1"/>
  <c r="K34" i="49" s="1"/>
  <c r="S34" i="49" s="1"/>
  <c r="A40" i="49" s="1"/>
  <c r="C40" i="49" s="1"/>
  <c r="S9" i="49"/>
  <c r="K9" i="48"/>
  <c r="S10" i="48"/>
  <c r="S9" i="47"/>
  <c r="A16" i="47"/>
  <c r="C16" i="47" s="1"/>
  <c r="E16" i="47" s="1"/>
  <c r="G16" i="47" s="1"/>
  <c r="I16" i="47" s="1"/>
  <c r="K16" i="47" s="1"/>
  <c r="S16" i="47" s="1"/>
  <c r="A22" i="47" s="1"/>
  <c r="C22" i="47" s="1"/>
  <c r="E22" i="47" s="1"/>
  <c r="G22" i="47" s="1"/>
  <c r="I22" i="47" s="1"/>
  <c r="K22" i="47" s="1"/>
  <c r="S22" i="47" s="1"/>
  <c r="A28" i="47" s="1"/>
  <c r="C28" i="47" s="1"/>
  <c r="E28" i="47" s="1"/>
  <c r="G28" i="47" s="1"/>
  <c r="I28" i="47" s="1"/>
  <c r="K28" i="47" s="1"/>
  <c r="S28" i="47" s="1"/>
  <c r="A34" i="47" s="1"/>
  <c r="C34" i="47" s="1"/>
  <c r="E34" i="47" s="1"/>
  <c r="G34" i="47" s="1"/>
  <c r="I34" i="47" s="1"/>
  <c r="K34" i="47" s="1"/>
  <c r="S34" i="47" s="1"/>
  <c r="A40" i="47" s="1"/>
  <c r="C40" i="47" s="1"/>
  <c r="S9" i="46"/>
  <c r="A16" i="46"/>
  <c r="C16" i="46" s="1"/>
  <c r="E16" i="46" s="1"/>
  <c r="G16" i="46" s="1"/>
  <c r="I16" i="46" s="1"/>
  <c r="K16" i="46" s="1"/>
  <c r="S16" i="46" s="1"/>
  <c r="A22" i="46" s="1"/>
  <c r="C22" i="46" s="1"/>
  <c r="E22" i="46" s="1"/>
  <c r="G22" i="46" s="1"/>
  <c r="I22" i="46" s="1"/>
  <c r="K22" i="46" s="1"/>
  <c r="S22" i="46" s="1"/>
  <c r="A28" i="46" s="1"/>
  <c r="C28" i="46" s="1"/>
  <c r="E28" i="46" s="1"/>
  <c r="G28" i="46" s="1"/>
  <c r="I28" i="46" s="1"/>
  <c r="K28" i="46" s="1"/>
  <c r="S28" i="46" s="1"/>
  <c r="A34" i="46" s="1"/>
  <c r="C34" i="46" s="1"/>
  <c r="E34" i="46" s="1"/>
  <c r="G34" i="46" s="1"/>
  <c r="I34" i="46" s="1"/>
  <c r="K34" i="46" s="1"/>
  <c r="S34" i="46" s="1"/>
  <c r="A40" i="46" s="1"/>
  <c r="C40" i="46" s="1"/>
  <c r="S9" i="45"/>
  <c r="A16" i="45"/>
  <c r="C16" i="45" s="1"/>
  <c r="E16" i="45" s="1"/>
  <c r="G16" i="45" s="1"/>
  <c r="I16" i="45" s="1"/>
  <c r="K16" i="45" s="1"/>
  <c r="S16" i="45" s="1"/>
  <c r="A22" i="45" s="1"/>
  <c r="C22" i="45" s="1"/>
  <c r="E22" i="45" s="1"/>
  <c r="G22" i="45" s="1"/>
  <c r="I22" i="45" s="1"/>
  <c r="K22" i="45" s="1"/>
  <c r="S22" i="45" s="1"/>
  <c r="A28" i="45" s="1"/>
  <c r="C28" i="45" s="1"/>
  <c r="E28" i="45" s="1"/>
  <c r="G28" i="45" s="1"/>
  <c r="I28" i="45" s="1"/>
  <c r="K28" i="45" s="1"/>
  <c r="S28" i="45" s="1"/>
  <c r="A34" i="45" s="1"/>
  <c r="C34" i="45" s="1"/>
  <c r="E34" i="45" s="1"/>
  <c r="G34" i="45" s="1"/>
  <c r="I34" i="45" s="1"/>
  <c r="K34" i="45" s="1"/>
  <c r="S34" i="45" s="1"/>
  <c r="A40" i="45" s="1"/>
  <c r="C40" i="45" s="1"/>
  <c r="S9" i="44"/>
  <c r="A16" i="44"/>
  <c r="C16" i="44" s="1"/>
  <c r="E16" i="44" s="1"/>
  <c r="G16" i="44" s="1"/>
  <c r="I16" i="44" s="1"/>
  <c r="K16" i="44" s="1"/>
  <c r="S16" i="44" s="1"/>
  <c r="A22" i="44" s="1"/>
  <c r="C22" i="44" s="1"/>
  <c r="E22" i="44" s="1"/>
  <c r="G22" i="44" s="1"/>
  <c r="I22" i="44" s="1"/>
  <c r="K22" i="44" s="1"/>
  <c r="S22" i="44" s="1"/>
  <c r="A28" i="44" s="1"/>
  <c r="C28" i="44" s="1"/>
  <c r="E28" i="44" s="1"/>
  <c r="G28" i="44" s="1"/>
  <c r="I28" i="44" s="1"/>
  <c r="K28" i="44" s="1"/>
  <c r="S28" i="44" s="1"/>
  <c r="A34" i="44" s="1"/>
  <c r="C34" i="44" s="1"/>
  <c r="E34" i="44" s="1"/>
  <c r="G34" i="44" s="1"/>
  <c r="I34" i="44" s="1"/>
  <c r="K34" i="44" s="1"/>
  <c r="S34" i="44" s="1"/>
  <c r="A40" i="44" s="1"/>
  <c r="C40" i="44" s="1"/>
  <c r="K9" i="43"/>
  <c r="S10" i="43"/>
  <c r="K9" i="42"/>
  <c r="S10" i="42"/>
  <c r="S9" i="41"/>
  <c r="A16" i="41"/>
  <c r="C16" i="41" s="1"/>
  <c r="E16" i="41" s="1"/>
  <c r="G16" i="41" s="1"/>
  <c r="I16" i="41" s="1"/>
  <c r="K16" i="41" s="1"/>
  <c r="S16" i="41" s="1"/>
  <c r="A22" i="41" s="1"/>
  <c r="C22" i="41" s="1"/>
  <c r="E22" i="41" s="1"/>
  <c r="G22" i="41" s="1"/>
  <c r="I22" i="41" s="1"/>
  <c r="K22" i="41" s="1"/>
  <c r="S22" i="41" s="1"/>
  <c r="A28" i="41" s="1"/>
  <c r="C28" i="41" s="1"/>
  <c r="E28" i="41" s="1"/>
  <c r="G28" i="41" s="1"/>
  <c r="I28" i="41" s="1"/>
  <c r="K28" i="41" s="1"/>
  <c r="S28" i="41" s="1"/>
  <c r="A34" i="41" s="1"/>
  <c r="C34" i="41" s="1"/>
  <c r="E34" i="41" s="1"/>
  <c r="G34" i="41" s="1"/>
  <c r="I34" i="41" s="1"/>
  <c r="K34" i="41" s="1"/>
  <c r="S34" i="41" s="1"/>
  <c r="A40" i="41" s="1"/>
  <c r="C40" i="41" s="1"/>
  <c r="S9" i="51"/>
  <c r="A16" i="51"/>
  <c r="C16" i="51" s="1"/>
  <c r="E16" i="51" s="1"/>
  <c r="G16" i="51" s="1"/>
  <c r="I16" i="51" s="1"/>
  <c r="K16" i="51" s="1"/>
  <c r="S16" i="51" s="1"/>
  <c r="A22" i="51" s="1"/>
  <c r="C22" i="51" s="1"/>
  <c r="E22" i="51" s="1"/>
  <c r="G22" i="51" s="1"/>
  <c r="I22" i="51" s="1"/>
  <c r="K22" i="51" s="1"/>
  <c r="S22" i="51" s="1"/>
  <c r="A28" i="51" s="1"/>
  <c r="C28" i="51" s="1"/>
  <c r="E28" i="51" s="1"/>
  <c r="G28" i="51" s="1"/>
  <c r="I28" i="51" s="1"/>
  <c r="K28" i="51" s="1"/>
  <c r="S28" i="51" s="1"/>
  <c r="A34" i="51" s="1"/>
  <c r="C34" i="51" s="1"/>
  <c r="E34" i="51" s="1"/>
  <c r="G34" i="51" s="1"/>
  <c r="I34" i="51" s="1"/>
  <c r="K34" i="51" s="1"/>
  <c r="S34" i="51" s="1"/>
  <c r="A40" i="51" s="1"/>
  <c r="C40" i="51" s="1"/>
  <c r="S9" i="40"/>
  <c r="A16" i="40"/>
  <c r="C16" i="40" s="1"/>
  <c r="E16" i="40" s="1"/>
  <c r="G16" i="40" s="1"/>
  <c r="I16" i="40" s="1"/>
  <c r="K16" i="40" s="1"/>
  <c r="S16" i="40" s="1"/>
  <c r="A22" i="40" s="1"/>
  <c r="C22" i="40" s="1"/>
  <c r="E22" i="40" s="1"/>
  <c r="G22" i="40" s="1"/>
  <c r="I22" i="40" s="1"/>
  <c r="K22" i="40" s="1"/>
  <c r="S22" i="40" s="1"/>
  <c r="A28" i="40" s="1"/>
  <c r="C28" i="40" s="1"/>
  <c r="E28" i="40" s="1"/>
  <c r="G28" i="40" s="1"/>
  <c r="I28" i="40" s="1"/>
  <c r="K28" i="40" s="1"/>
  <c r="S28" i="40" s="1"/>
  <c r="A34" i="40" s="1"/>
  <c r="C34" i="40" s="1"/>
  <c r="E34" i="40" s="1"/>
  <c r="G34" i="40" s="1"/>
  <c r="I34" i="40" s="1"/>
  <c r="K34" i="40" s="1"/>
  <c r="S34" i="40" s="1"/>
  <c r="A40" i="40" s="1"/>
  <c r="C40" i="40" s="1"/>
  <c r="K10" i="1"/>
  <c r="K9" i="1" s="1"/>
  <c r="I9" i="1"/>
  <c r="A16" i="64" l="1"/>
  <c r="C16" i="64" s="1"/>
  <c r="E16" i="64" s="1"/>
  <c r="G16" i="64" s="1"/>
  <c r="I16" i="64" s="1"/>
  <c r="K16" i="64" s="1"/>
  <c r="S16" i="64" s="1"/>
  <c r="A22" i="64" s="1"/>
  <c r="C22" i="64" s="1"/>
  <c r="E22" i="64" s="1"/>
  <c r="G22" i="64" s="1"/>
  <c r="I22" i="64" s="1"/>
  <c r="K22" i="64" s="1"/>
  <c r="S22" i="64" s="1"/>
  <c r="A28" i="64" s="1"/>
  <c r="C28" i="64" s="1"/>
  <c r="E28" i="64" s="1"/>
  <c r="G28" i="64" s="1"/>
  <c r="I28" i="64" s="1"/>
  <c r="K28" i="64" s="1"/>
  <c r="S28" i="64" s="1"/>
  <c r="A34" i="64" s="1"/>
  <c r="C34" i="64" s="1"/>
  <c r="E34" i="64" s="1"/>
  <c r="G34" i="64" s="1"/>
  <c r="I34" i="64" s="1"/>
  <c r="K34" i="64" s="1"/>
  <c r="S34" i="64" s="1"/>
  <c r="A40" i="64" s="1"/>
  <c r="C40" i="64" s="1"/>
  <c r="S9" i="64"/>
  <c r="S9" i="63"/>
  <c r="A16" i="63"/>
  <c r="C16" i="63" s="1"/>
  <c r="E16" i="63" s="1"/>
  <c r="G16" i="63" s="1"/>
  <c r="I16" i="63" s="1"/>
  <c r="K16" i="63" s="1"/>
  <c r="S16" i="63" s="1"/>
  <c r="A22" i="63" s="1"/>
  <c r="C22" i="63" s="1"/>
  <c r="E22" i="63" s="1"/>
  <c r="G22" i="63" s="1"/>
  <c r="I22" i="63" s="1"/>
  <c r="K22" i="63" s="1"/>
  <c r="S22" i="63" s="1"/>
  <c r="A28" i="63" s="1"/>
  <c r="C28" i="63" s="1"/>
  <c r="E28" i="63" s="1"/>
  <c r="G28" i="63" s="1"/>
  <c r="I28" i="63" s="1"/>
  <c r="K28" i="63" s="1"/>
  <c r="S28" i="63" s="1"/>
  <c r="A34" i="63" s="1"/>
  <c r="C34" i="63" s="1"/>
  <c r="E34" i="63" s="1"/>
  <c r="G34" i="63" s="1"/>
  <c r="I34" i="63" s="1"/>
  <c r="K34" i="63" s="1"/>
  <c r="S34" i="63" s="1"/>
  <c r="A40" i="63" s="1"/>
  <c r="C40" i="63" s="1"/>
  <c r="S9" i="62"/>
  <c r="A16" i="62"/>
  <c r="C16" i="62" s="1"/>
  <c r="E16" i="62" s="1"/>
  <c r="G16" i="62" s="1"/>
  <c r="I16" i="62" s="1"/>
  <c r="K16" i="62" s="1"/>
  <c r="S16" i="62" s="1"/>
  <c r="A22" i="62" s="1"/>
  <c r="C22" i="62" s="1"/>
  <c r="E22" i="62" s="1"/>
  <c r="G22" i="62" s="1"/>
  <c r="I22" i="62" s="1"/>
  <c r="K22" i="62" s="1"/>
  <c r="S22" i="62" s="1"/>
  <c r="A28" i="62" s="1"/>
  <c r="C28" i="62" s="1"/>
  <c r="E28" i="62" s="1"/>
  <c r="G28" i="62" s="1"/>
  <c r="I28" i="62" s="1"/>
  <c r="K28" i="62" s="1"/>
  <c r="S28" i="62" s="1"/>
  <c r="A34" i="62" s="1"/>
  <c r="C34" i="62" s="1"/>
  <c r="E34" i="62" s="1"/>
  <c r="G34" i="62" s="1"/>
  <c r="I34" i="62" s="1"/>
  <c r="K34" i="62" s="1"/>
  <c r="S34" i="62" s="1"/>
  <c r="A40" i="62" s="1"/>
  <c r="C40" i="62" s="1"/>
  <c r="S9" i="60"/>
  <c r="A16" i="60"/>
  <c r="C16" i="60" s="1"/>
  <c r="E16" i="60" s="1"/>
  <c r="G16" i="60" s="1"/>
  <c r="I16" i="60" s="1"/>
  <c r="K16" i="60" s="1"/>
  <c r="S16" i="60" s="1"/>
  <c r="A22" i="60" s="1"/>
  <c r="C22" i="60" s="1"/>
  <c r="E22" i="60" s="1"/>
  <c r="G22" i="60" s="1"/>
  <c r="I22" i="60" s="1"/>
  <c r="K22" i="60" s="1"/>
  <c r="S22" i="60" s="1"/>
  <c r="A28" i="60" s="1"/>
  <c r="C28" i="60" s="1"/>
  <c r="E28" i="60" s="1"/>
  <c r="G28" i="60" s="1"/>
  <c r="I28" i="60" s="1"/>
  <c r="K28" i="60" s="1"/>
  <c r="S28" i="60" s="1"/>
  <c r="A34" i="60" s="1"/>
  <c r="C34" i="60" s="1"/>
  <c r="E34" i="60" s="1"/>
  <c r="G34" i="60" s="1"/>
  <c r="I34" i="60" s="1"/>
  <c r="K34" i="60" s="1"/>
  <c r="S34" i="60" s="1"/>
  <c r="A40" i="60" s="1"/>
  <c r="C40" i="60" s="1"/>
  <c r="S9" i="48"/>
  <c r="A16" i="48"/>
  <c r="C16" i="48" s="1"/>
  <c r="E16" i="48" s="1"/>
  <c r="G16" i="48" s="1"/>
  <c r="I16" i="48" s="1"/>
  <c r="K16" i="48" s="1"/>
  <c r="S16" i="48" s="1"/>
  <c r="A22" i="48" s="1"/>
  <c r="C22" i="48" s="1"/>
  <c r="E22" i="48" s="1"/>
  <c r="G22" i="48" s="1"/>
  <c r="I22" i="48" s="1"/>
  <c r="K22" i="48" s="1"/>
  <c r="S22" i="48" s="1"/>
  <c r="A28" i="48" s="1"/>
  <c r="C28" i="48" s="1"/>
  <c r="E28" i="48" s="1"/>
  <c r="G28" i="48" s="1"/>
  <c r="I28" i="48" s="1"/>
  <c r="K28" i="48" s="1"/>
  <c r="S28" i="48" s="1"/>
  <c r="A34" i="48" s="1"/>
  <c r="C34" i="48" s="1"/>
  <c r="E34" i="48" s="1"/>
  <c r="G34" i="48" s="1"/>
  <c r="I34" i="48" s="1"/>
  <c r="K34" i="48" s="1"/>
  <c r="S34" i="48" s="1"/>
  <c r="A40" i="48" s="1"/>
  <c r="C40" i="48" s="1"/>
  <c r="S9" i="43"/>
  <c r="A16" i="43"/>
  <c r="C16" i="43" s="1"/>
  <c r="E16" i="43" s="1"/>
  <c r="G16" i="43" s="1"/>
  <c r="I16" i="43" s="1"/>
  <c r="K16" i="43" s="1"/>
  <c r="S16" i="43" s="1"/>
  <c r="A22" i="43" s="1"/>
  <c r="C22" i="43" s="1"/>
  <c r="E22" i="43" s="1"/>
  <c r="G22" i="43" s="1"/>
  <c r="I22" i="43" s="1"/>
  <c r="K22" i="43" s="1"/>
  <c r="S22" i="43" s="1"/>
  <c r="A28" i="43" s="1"/>
  <c r="C28" i="43" s="1"/>
  <c r="E28" i="43" s="1"/>
  <c r="G28" i="43" s="1"/>
  <c r="I28" i="43" s="1"/>
  <c r="K28" i="43" s="1"/>
  <c r="S28" i="43" s="1"/>
  <c r="A34" i="43" s="1"/>
  <c r="C34" i="43" s="1"/>
  <c r="E34" i="43" s="1"/>
  <c r="G34" i="43" s="1"/>
  <c r="I34" i="43" s="1"/>
  <c r="K34" i="43" s="1"/>
  <c r="S34" i="43" s="1"/>
  <c r="A40" i="43" s="1"/>
  <c r="C40" i="43" s="1"/>
  <c r="A16" i="42"/>
  <c r="C16" i="42" s="1"/>
  <c r="E16" i="42" s="1"/>
  <c r="G16" i="42" s="1"/>
  <c r="I16" i="42" s="1"/>
  <c r="K16" i="42" s="1"/>
  <c r="S16" i="42" s="1"/>
  <c r="A22" i="42" s="1"/>
  <c r="C22" i="42" s="1"/>
  <c r="E22" i="42" s="1"/>
  <c r="G22" i="42" s="1"/>
  <c r="I22" i="42" s="1"/>
  <c r="K22" i="42" s="1"/>
  <c r="S22" i="42" s="1"/>
  <c r="A28" i="42" s="1"/>
  <c r="C28" i="42" s="1"/>
  <c r="E28" i="42" s="1"/>
  <c r="G28" i="42" s="1"/>
  <c r="I28" i="42" s="1"/>
  <c r="K28" i="42" s="1"/>
  <c r="S28" i="42" s="1"/>
  <c r="A34" i="42" s="1"/>
  <c r="C34" i="42" s="1"/>
  <c r="E34" i="42" s="1"/>
  <c r="G34" i="42" s="1"/>
  <c r="I34" i="42" s="1"/>
  <c r="K34" i="42" s="1"/>
  <c r="S34" i="42" s="1"/>
  <c r="A40" i="42" s="1"/>
  <c r="C40" i="42" s="1"/>
  <c r="S9" i="42"/>
  <c r="S10" i="1"/>
  <c r="S9" i="1" s="1"/>
  <c r="A16" i="1" l="1"/>
  <c r="C16" i="1" s="1"/>
  <c r="E16" i="1" l="1"/>
  <c r="G16" i="1" l="1"/>
  <c r="I16" i="1" s="1"/>
  <c r="K16" i="1" s="1"/>
  <c r="S16" i="1" l="1"/>
  <c r="A22" i="1" l="1"/>
  <c r="C22" i="1" l="1"/>
  <c r="E22" i="1" l="1"/>
  <c r="G22" i="1" l="1"/>
  <c r="I22" i="1" s="1"/>
  <c r="K22" i="1" s="1"/>
  <c r="S22" i="1" l="1"/>
  <c r="A28" i="1" l="1"/>
  <c r="C28" i="1" l="1"/>
  <c r="E28" i="1" l="1"/>
  <c r="G28" i="1" l="1"/>
  <c r="I28" i="1" s="1"/>
  <c r="K28" i="1" s="1"/>
  <c r="S28" i="1" l="1"/>
  <c r="A34" i="1" l="1"/>
  <c r="C34" i="1" l="1"/>
  <c r="E34" i="1" l="1"/>
  <c r="G34" i="1" l="1"/>
  <c r="I34" i="1" s="1"/>
  <c r="K34" i="1" s="1"/>
  <c r="S34" i="1" l="1"/>
  <c r="A40" i="1" l="1"/>
  <c r="C40" i="1" l="1"/>
</calcChain>
</file>

<file path=xl/sharedStrings.xml><?xml version="1.0" encoding="utf-8"?>
<sst xmlns="http://schemas.openxmlformats.org/spreadsheetml/2006/main" count="388" uniqueCount="62">
  <si>
    <t>Шаблон календаря с разбивкой по месяцам</t>
  </si>
  <si>
    <r>
      <t>Шаг 1.</t>
    </r>
    <r>
      <rPr>
        <b/>
        <sz val="14"/>
        <color theme="1" tint="0.34998626667073579"/>
        <rFont val="Calibri"/>
        <family val="2"/>
        <scheme val="minor"/>
      </rPr>
      <t xml:space="preserve"> Введите год и месяц начала</t>
    </r>
  </si>
  <si>
    <r>
      <t>Шаг 2.</t>
    </r>
    <r>
      <rPr>
        <b/>
        <sz val="14"/>
        <color theme="1" tint="0.34998626667073579"/>
        <rFont val="Calibri"/>
        <family val="2"/>
        <scheme val="minor"/>
      </rPr>
      <t xml:space="preserve"> Выберите день начала</t>
    </r>
  </si>
  <si>
    <r>
      <t>Шаг 3.</t>
    </r>
    <r>
      <rPr>
        <b/>
        <sz val="14"/>
        <color theme="1" tint="0.34998626667073579"/>
        <rFont val="Calibri"/>
        <family val="2"/>
        <scheme val="minor"/>
      </rPr>
      <t xml:space="preserve"> Изменение шрифтов или цветов темы</t>
    </r>
  </si>
  <si>
    <r>
      <t>Шаг 4.</t>
    </r>
    <r>
      <rPr>
        <b/>
        <sz val="14"/>
        <color theme="1" tint="0.34998626667073579"/>
        <rFont val="Calibri"/>
        <family val="2"/>
        <scheme val="minor"/>
      </rPr>
      <t xml:space="preserve"> Изменение календарей при необходимости</t>
    </r>
  </si>
  <si>
    <r>
      <t>Шаг 5.</t>
    </r>
    <r>
      <rPr>
        <b/>
        <sz val="14"/>
        <color theme="1" tint="0.34998626667073579"/>
        <rFont val="Calibri"/>
        <family val="2"/>
        <scheme val="minor"/>
      </rPr>
      <t xml:space="preserve"> Печать на бумаге или в PDF-файл</t>
    </r>
  </si>
  <si>
    <t>Шаблоны календарей от Vertex42.com</t>
  </si>
  <si>
    <t>https://www.vertex42.com/calendars/</t>
  </si>
  <si>
    <t>О Vertex42</t>
  </si>
  <si>
    <t>Vertex42.com предлагает свыше 300 профессионально оформленных шаблонов электронных таблиц для дома, бизнеса и образования. Большинство из них можно скачать бесплатно. Коллекция этой компании включает шаблоны календарей, финансовых смет, планировщиков, счетов, табелей учета рабочего времени, финансовых калькуляторов, расписаний проектов, временных шкал, журналов сбоев и не только.</t>
  </si>
  <si>
    <t>Год</t>
  </si>
  <si>
    <t>Месяц начала</t>
  </si>
  <si>
    <t>Первый день недели</t>
  </si>
  <si>
    <t>Откройте "Макет страницы" и выберите "Темы", чтобы указать другие цвета и шрифты.</t>
  </si>
  <si>
    <t>Распечатайте всю книгу или только выбранные листы.</t>
  </si>
  <si>
    <t>1 = Янв, 2 = Фев и т. д.</t>
  </si>
  <si>
    <t>1 = Вс, 2 = Пн и т. д.</t>
  </si>
  <si>
    <t>От Vertex42</t>
  </si>
  <si>
    <t>статистика</t>
  </si>
  <si>
    <t>Количество игр:</t>
  </si>
  <si>
    <t>Самая длинная неделя:</t>
  </si>
  <si>
    <t>Количество игр в 1 неделю:</t>
  </si>
  <si>
    <t>Количество игр в 2 неделю:</t>
  </si>
  <si>
    <t>Количество игр в 3 неделю:</t>
  </si>
  <si>
    <t>Количество игр в 4 неделю:</t>
  </si>
  <si>
    <t>Количество игр в 5 неделю:</t>
  </si>
  <si>
    <t>Cамая короткая неделя:</t>
  </si>
  <si>
    <t>Количество различных игр:</t>
  </si>
  <si>
    <t>Количество дней в которые 2 игры:</t>
  </si>
  <si>
    <t>Количество дней в которые 3 игры:</t>
  </si>
  <si>
    <t>Количество дней в которые 1 игра:</t>
  </si>
  <si>
    <t>Самая популярная игра:</t>
  </si>
  <si>
    <t>Red Dead Redemption II</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</si>
  <si>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</si>
  <si>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</si>
  <si>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</si>
  <si>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</si>
  <si>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</si>
  <si>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</si>
  <si>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</si>
  <si>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</si>
  <si>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</si>
  <si>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</si>
  <si>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</si>
  <si>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</si>
  <si>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Награды за самую популярную игру:</t>
  </si>
  <si>
    <t>Red Dead Redemption:</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</si>
  <si>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</si>
  <si>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</si>
  <si>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</si>
  <si>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</si>
  <si>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</si>
  <si>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</si>
  <si>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</si>
  <si>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</si>
  <si>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</si>
  <si>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</si>
  <si>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</si>
  <si>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</si>
  <si>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Grand Theft Auto Online</t>
  </si>
  <si>
    <t>Fallout 3</t>
  </si>
  <si>
    <t>Saints Row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</si>
</sst>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_(* #,##0_);_(* \(#,##0\);_(* &quot;-&quot;_);_(@_)"/>
    <numFmt numFmtId="165" formatCode="_-* #,##0.00\ &quot;lei&quot;_-;\-* #,##0.00\ &quot;lei&quot;_-;_-* &quot;-&quot;??\ &quot;lei&quot;_-;_-@_-"/>
    <numFmt numFmtId="166" formatCode="_-* #,##0\ &quot;lei&quot;_-;\-* #,##0\ &quot;lei&quot;_-;_-* &quot;-&quot;\ &quot;lei&quot;_-;_-@_-"/>
    <numFmt numFmtId="167" formatCode="mmmm\ yyyy"/>
    <numFmt numFmtId="168" formatCode="dddd"/>
    <numFmt numFmtId="169" formatCode="d"/>
    <numFmt numFmtId="170" formatCode="mmmm\ \'yy"/>
    <numFmt numFmtId="171" formatCode="_-* #,##0.00\ _₽_-;\-* #,##0.00\ _₽_-;_-* &quot;-&quot;??\ _₽_-;_-@_-"/>
  </numFmts>
  <fonts count="78" x14ac:knownFonts="1">
    <font>
      <sz val="10"/>
      <name val="Arial"/>
      <family val="2"/>
    </font>
    <font>
      <sz val="11"/>
      <color theme="1"/>
      <name val="Calibri"/>
      <family val="2"/>
      <scheme val="minor"/>
    </font>
    <font>
      <sz val="8"/>
      <name val="Arial"/>
      <family val="2"/>
    </font>
    <font>
      <sz val="7"/>
      <name val="Arial"/>
      <family val="2"/>
    </font>
    <font>
      <b/>
      <sz val="14"/>
      <name val="Calibri"/>
      <family val="2"/>
      <scheme val="minor"/>
    </font>
    <font>
      <sz val="8"/>
      <color theme="4" tint="-0.249977111117893"/>
      <name val="Calibri"/>
      <family val="2"/>
      <scheme val="minor"/>
    </font>
    <font>
      <sz val="8"/>
      <name val="Calibri"/>
      <family val="2"/>
      <scheme val="minor"/>
    </font>
    <font>
      <sz val="11"/>
      <color theme="1" tint="0.34998626667073579"/>
      <name val="Calibri"/>
      <family val="2"/>
      <scheme val="minor"/>
    </font>
    <font>
      <b/>
      <sz val="12"/>
      <color theme="0"/>
      <name val="Calibri"/>
      <family val="2"/>
      <scheme val="major"/>
    </font>
    <font>
      <u/>
      <sz val="10"/>
      <color indexed="12"/>
      <name val="Arial"/>
      <family val="2"/>
    </font>
    <font>
      <sz val="10"/>
      <color theme="1" tint="0.499984740745262"/>
      <name val="Calibri"/>
      <family val="2"/>
      <scheme val="minor"/>
    </font>
    <font>
      <sz val="8"/>
      <color theme="1" tint="0.499984740745262"/>
      <name val="Calibri"/>
      <family val="2"/>
      <scheme val="minor"/>
    </font>
    <font>
      <sz val="10"/>
      <name val="Arial"/>
      <family val="2"/>
    </font>
    <font>
      <sz val="10"/>
      <name val="Calibri"/>
      <family val="2"/>
      <scheme val="minor"/>
    </font>
    <font>
      <sz val="10"/>
      <name val="Calibri"/>
      <family val="2"/>
      <scheme val="major"/>
    </font>
    <font>
      <b/>
      <sz val="14"/>
      <color theme="4" tint="-0.249977111117893"/>
      <name val="Calibri"/>
      <family val="2"/>
      <scheme val="minor"/>
    </font>
    <font>
      <b/>
      <sz val="14"/>
      <color theme="1" tint="0.34998626667073579"/>
      <name val="Calibri"/>
      <family val="2"/>
      <scheme val="minor"/>
    </font>
    <font>
      <sz val="14"/>
      <name val="Calibri"/>
      <family val="2"/>
      <scheme val="minor"/>
    </font>
    <font>
      <b/>
      <sz val="14"/>
      <color theme="0"/>
      <name val="Calibri"/>
      <family val="2"/>
      <scheme val="minor"/>
    </font>
    <font>
      <b/>
      <sz val="20"/>
      <color theme="0"/>
      <name val="Calibri"/>
      <family val="2"/>
      <scheme val="major"/>
    </font>
    <font>
      <b/>
      <sz val="18"/>
      <color theme="0"/>
      <name val="Calibri"/>
      <family val="2"/>
      <scheme val="major"/>
    </font>
    <font>
      <b/>
      <sz val="48"/>
      <color theme="4" tint="-0.249977111117893"/>
      <name val="Calibri"/>
      <family val="2"/>
      <scheme val="major"/>
    </font>
    <font>
      <b/>
      <sz val="16"/>
      <color theme="0"/>
      <name val="Calibri"/>
      <family val="2"/>
      <scheme val="major"/>
    </font>
    <font>
      <b/>
      <sz val="11"/>
      <color theme="4" tint="-0.499984740745262"/>
      <name val="Calibri"/>
      <family val="2"/>
      <scheme val="major"/>
    </font>
    <font>
      <b/>
      <sz val="9"/>
      <color theme="4"/>
      <name val="Calibri"/>
      <family val="2"/>
      <scheme val="minor"/>
    </font>
    <font>
      <sz val="9"/>
      <color indexed="60"/>
      <name val="Century Gothic"/>
      <family val="2"/>
    </font>
    <font>
      <sz val="13"/>
      <color theme="1" tint="0.249977111117893"/>
      <name val="Calibri"/>
      <family val="2"/>
      <scheme val="minor"/>
    </font>
    <font>
      <sz val="13"/>
      <name val="Calibri"/>
      <family val="2"/>
      <scheme val="minor"/>
    </font>
    <font>
      <b/>
      <sz val="12"/>
      <color theme="1" tint="0.499984740745262"/>
      <name val="Calibri"/>
      <family val="2"/>
      <scheme val="minor"/>
    </font>
    <font>
      <sz val="10"/>
      <color theme="1" tint="0.34998626667073579"/>
      <name val="Calibri"/>
      <family val="2"/>
      <scheme val="minor"/>
    </font>
    <font>
      <b/>
      <sz val="9"/>
      <color theme="4" tint="-0.249977111117893"/>
      <name val="Calibri"/>
      <family val="2"/>
      <scheme val="major"/>
    </font>
    <font>
      <u/>
      <sz val="11"/>
      <color theme="1" tint="0.499984740745262"/>
      <name val="Calibri"/>
      <family val="2"/>
      <scheme val="minor"/>
    </font>
    <font>
      <sz val="10"/>
      <color theme="0" tint="-0.34998626667073579"/>
      <name val="Arial"/>
      <family val="2"/>
    </font>
    <font>
      <u/>
      <sz val="10"/>
      <color theme="11"/>
      <name val="Arial"/>
      <family val="2"/>
    </font>
    <font>
      <sz val="18"/>
      <color theme="3"/>
      <name val="Calibri"/>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color theme="0"/>
      <name val="Calibri"/>
      <family val="2"/>
      <scheme val="minor"/>
    </font>
    <font>
      <sz val="9"/>
      <color theme="0"/>
      <name val="Calibri"/>
      <family val="1"/>
      <scheme val="minor"/>
    </font>
    <font>
      <sz val="8"/>
      <color theme="0"/>
      <name val="Arial"/>
      <family val="2"/>
    </font>
    <font>
      <sz val="9"/>
      <color theme="0"/>
      <name val="Arial"/>
      <family val="2"/>
    </font>
    <font>
      <sz val="10"/>
      <color theme="0"/>
      <name val="Arial"/>
      <family val="2"/>
    </font>
    <font>
      <b/>
      <sz val="16"/>
      <color theme="0"/>
      <name val="Arial"/>
      <family val="2"/>
      <charset val="204"/>
    </font>
    <font>
      <b/>
      <sz val="48"/>
      <color theme="4" tint="-0.249977111117893"/>
      <name val="Arial"/>
      <family val="2"/>
      <charset val="204"/>
    </font>
    <font>
      <b/>
      <sz val="11"/>
      <color theme="4" tint="-0.499984740745262"/>
      <name val="Arial"/>
      <family val="2"/>
      <charset val="204"/>
    </font>
    <font>
      <sz val="8"/>
      <name val="Arial"/>
      <family val="2"/>
      <charset val="204"/>
    </font>
    <font>
      <b/>
      <sz val="9"/>
      <color theme="4"/>
      <name val="Arial"/>
      <family val="2"/>
      <charset val="204"/>
    </font>
    <font>
      <sz val="9"/>
      <color theme="0"/>
      <name val="Arial"/>
      <family val="2"/>
      <charset val="204"/>
    </font>
    <font>
      <sz val="8"/>
      <color theme="0"/>
      <name val="Arial"/>
      <family val="2"/>
      <charset val="204"/>
    </font>
    <font>
      <sz val="7"/>
      <name val="Arial"/>
      <family val="2"/>
      <charset val="204"/>
    </font>
    <font>
      <b/>
      <sz val="9"/>
      <color theme="4" tint="-0.249977111117893"/>
      <name val="Arial"/>
      <family val="2"/>
      <charset val="204"/>
    </font>
    <font>
      <sz val="9"/>
      <color indexed="60"/>
      <name val="Arial"/>
      <family val="2"/>
      <charset val="204"/>
    </font>
    <font>
      <sz val="10"/>
      <name val="Arial"/>
      <family val="2"/>
      <charset val="204"/>
    </font>
    <font>
      <b/>
      <sz val="14"/>
      <color theme="0"/>
      <name val="Arial"/>
      <family val="2"/>
      <charset val="204"/>
    </font>
    <font>
      <b/>
      <sz val="14"/>
      <name val="Arial"/>
      <family val="2"/>
      <charset val="204"/>
    </font>
    <font>
      <sz val="8"/>
      <color theme="4" tint="-0.249977111117893"/>
      <name val="Arial"/>
      <family val="2"/>
      <charset val="204"/>
    </font>
    <font>
      <sz val="11"/>
      <color theme="1" tint="0.34998626667073579"/>
      <name val="Arial"/>
      <family val="2"/>
      <charset val="204"/>
    </font>
    <font>
      <sz val="10"/>
      <color theme="1" tint="0.499984740745262"/>
      <name val="Arial"/>
      <family val="2"/>
      <charset val="204"/>
    </font>
    <font>
      <sz val="8"/>
      <color theme="1" tint="0.499984740745262"/>
      <name val="Arial"/>
      <family val="2"/>
      <charset val="204"/>
    </font>
    <font>
      <sz val="10"/>
      <color theme="0" tint="-0.34998626667073579"/>
      <name val="Arial"/>
      <family val="2"/>
      <charset val="204"/>
    </font>
    <font>
      <sz val="12"/>
      <color theme="0"/>
      <name val="Chalet-LondonNineteenSixty"/>
      <family val="3"/>
    </font>
    <font>
      <b/>
      <sz val="12"/>
      <color theme="0"/>
      <name val="Chalet-LondonNineteenSixty"/>
      <family val="3"/>
    </font>
    <font>
      <sz val="10"/>
      <color theme="1" tint="0.14999847407452621"/>
      <name val="Arial"/>
      <family val="2"/>
      <charset val="204"/>
    </font>
    <font>
      <sz val="10"/>
      <color theme="1" tint="0.14999847407452621"/>
      <name val="Arial"/>
      <family val="2"/>
    </font>
    <font>
      <sz val="12"/>
      <color rgb="FFFFFFFF"/>
      <name val="Chalet-LondonNineteenSixty"/>
      <family val="3"/>
    </font>
  </fonts>
  <fills count="37">
    <fill>
      <patternFill patternType="none"/>
    </fill>
    <fill>
      <patternFill patternType="gray125"/>
    </fill>
    <fill>
      <patternFill patternType="solid">
        <fgColor theme="0"/>
        <bgColor indexed="64"/>
      </patternFill>
    </fill>
    <fill>
      <patternFill patternType="solid">
        <fgColor theme="4" tint="-0.249977111117893"/>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14999847407452621"/>
        <bgColor indexed="64"/>
      </patternFill>
    </fill>
    <fill>
      <patternFill patternType="solid">
        <fgColor rgb="FF262626"/>
        <bgColor rgb="FF000000"/>
      </patternFill>
    </fill>
  </fills>
  <borders count="39">
    <border>
      <left/>
      <right/>
      <top/>
      <bottom/>
      <diagonal/>
    </border>
    <border>
      <left style="thin">
        <color theme="0" tint="-0.499984740745262"/>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style="thin">
        <color theme="0" tint="-0.499984740745262"/>
      </right>
      <top/>
      <bottom style="thin">
        <color theme="0" tint="-0.499984740745262"/>
      </bottom>
      <diagonal/>
    </border>
    <border>
      <left/>
      <right/>
      <top style="thin">
        <color theme="0" tint="-0.499984740745262"/>
      </top>
      <bottom/>
      <diagonal/>
    </border>
    <border>
      <left/>
      <right/>
      <top/>
      <bottom style="thin">
        <color theme="0" tint="-0.499984740745262"/>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top/>
      <bottom style="thin">
        <color theme="0" tint="-0.24994659260841701"/>
      </bottom>
      <diagonal/>
    </border>
    <border>
      <left/>
      <right style="thin">
        <color theme="0" tint="-0.24994659260841701"/>
      </right>
      <top/>
      <bottom style="thin">
        <color theme="0" tint="-0.24994659260841701"/>
      </bottom>
      <diagonal/>
    </border>
    <border>
      <left style="thin">
        <color theme="4" tint="-0.24994659260841701"/>
      </left>
      <right/>
      <top style="thin">
        <color theme="4" tint="-0.24994659260841701"/>
      </top>
      <bottom style="thin">
        <color theme="0" tint="-0.499984740745262"/>
      </bottom>
      <diagonal/>
    </border>
    <border>
      <left/>
      <right/>
      <top style="thin">
        <color theme="4" tint="-0.24994659260841701"/>
      </top>
      <bottom style="thin">
        <color theme="0" tint="-0.499984740745262"/>
      </bottom>
      <diagonal/>
    </border>
    <border>
      <left/>
      <right style="thin">
        <color theme="4" tint="-0.24994659260841701"/>
      </right>
      <top style="thin">
        <color theme="4" tint="-0.24994659260841701"/>
      </top>
      <bottom style="thin">
        <color theme="0" tint="-0.499984740745262"/>
      </bottom>
      <diagonal/>
    </border>
    <border>
      <left style="thin">
        <color theme="4" tint="-0.24994659260841701"/>
      </left>
      <right/>
      <top style="thin">
        <color theme="4" tint="-0.24994659260841701"/>
      </top>
      <bottom style="thin">
        <color theme="4" tint="-0.24994659260841701"/>
      </bottom>
      <diagonal/>
    </border>
    <border>
      <left/>
      <right style="thin">
        <color theme="4" tint="-0.24994659260841701"/>
      </right>
      <top style="thin">
        <color theme="4" tint="-0.24994659260841701"/>
      </top>
      <bottom style="thin">
        <color theme="4" tint="-0.2499465926084170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0"/>
      </top>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thin">
        <color theme="0"/>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thin">
        <color theme="0"/>
      </bottom>
      <diagonal/>
    </border>
  </borders>
  <cellStyleXfs count="49">
    <xf numFmtId="0" fontId="0" fillId="0" borderId="0"/>
    <xf numFmtId="0" fontId="9" fillId="0" borderId="0" applyNumberFormat="0" applyFill="0" applyBorder="0" applyAlignment="0" applyProtection="0">
      <alignment vertical="top"/>
      <protection locked="0"/>
    </xf>
    <xf numFmtId="171" fontId="12" fillId="0" borderId="0" applyFont="0" applyFill="0" applyBorder="0" applyAlignment="0" applyProtection="0"/>
    <xf numFmtId="0" fontId="33" fillId="0" borderId="0" applyNumberFormat="0" applyFill="0" applyBorder="0" applyAlignment="0" applyProtection="0"/>
    <xf numFmtId="164" fontId="12" fillId="0" borderId="0" applyFont="0" applyFill="0" applyBorder="0" applyAlignment="0" applyProtection="0"/>
    <xf numFmtId="165" fontId="12" fillId="0" borderId="0" applyFont="0" applyFill="0" applyBorder="0" applyAlignment="0" applyProtection="0"/>
    <xf numFmtId="166" fontId="12" fillId="0" borderId="0" applyFont="0" applyFill="0" applyBorder="0" applyAlignment="0" applyProtection="0"/>
    <xf numFmtId="9" fontId="12" fillId="0" borderId="0" applyFont="0" applyFill="0" applyBorder="0" applyAlignment="0" applyProtection="0"/>
    <xf numFmtId="0" fontId="34" fillId="0" borderId="0" applyNumberFormat="0" applyFill="0" applyBorder="0" applyAlignment="0" applyProtection="0"/>
    <xf numFmtId="0" fontId="35" fillId="0" borderId="19" applyNumberFormat="0" applyFill="0" applyAlignment="0" applyProtection="0"/>
    <xf numFmtId="0" fontId="36" fillId="0" borderId="20" applyNumberFormat="0" applyFill="0" applyAlignment="0" applyProtection="0"/>
    <xf numFmtId="0" fontId="37" fillId="0" borderId="21" applyNumberFormat="0" applyFill="0" applyAlignment="0" applyProtection="0"/>
    <xf numFmtId="0" fontId="37" fillId="0" borderId="0" applyNumberFormat="0" applyFill="0" applyBorder="0" applyAlignment="0" applyProtection="0"/>
    <xf numFmtId="0" fontId="38" fillId="4" borderId="0" applyNumberFormat="0" applyBorder="0" applyAlignment="0" applyProtection="0"/>
    <xf numFmtId="0" fontId="39" fillId="5" borderId="0" applyNumberFormat="0" applyBorder="0" applyAlignment="0" applyProtection="0"/>
    <xf numFmtId="0" fontId="40" fillId="6" borderId="0" applyNumberFormat="0" applyBorder="0" applyAlignment="0" applyProtection="0"/>
    <xf numFmtId="0" fontId="41" fillId="7" borderId="22" applyNumberFormat="0" applyAlignment="0" applyProtection="0"/>
    <xf numFmtId="0" fontId="42" fillId="8" borderId="23" applyNumberFormat="0" applyAlignment="0" applyProtection="0"/>
    <xf numFmtId="0" fontId="43" fillId="8" borderId="22" applyNumberFormat="0" applyAlignment="0" applyProtection="0"/>
    <xf numFmtId="0" fontId="44" fillId="0" borderId="24" applyNumberFormat="0" applyFill="0" applyAlignment="0" applyProtection="0"/>
    <xf numFmtId="0" fontId="45" fillId="9" borderId="25" applyNumberFormat="0" applyAlignment="0" applyProtection="0"/>
    <xf numFmtId="0" fontId="46" fillId="0" borderId="0" applyNumberFormat="0" applyFill="0" applyBorder="0" applyAlignment="0" applyProtection="0"/>
    <xf numFmtId="0" fontId="12" fillId="10" borderId="26" applyNumberFormat="0" applyFont="0" applyAlignment="0" applyProtection="0"/>
    <xf numFmtId="0" fontId="47" fillId="0" borderId="0" applyNumberFormat="0" applyFill="0" applyBorder="0" applyAlignment="0" applyProtection="0"/>
    <xf numFmtId="0" fontId="48" fillId="0" borderId="27" applyNumberFormat="0" applyFill="0" applyAlignment="0" applyProtection="0"/>
    <xf numFmtId="0" fontId="49"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 fillId="14" borderId="0" applyNumberFormat="0" applyBorder="0" applyAlignment="0" applyProtection="0"/>
    <xf numFmtId="0" fontId="49"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49"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49"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49"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30" borderId="0" applyNumberFormat="0" applyBorder="0" applyAlignment="0" applyProtection="0"/>
    <xf numFmtId="0" fontId="49"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xf numFmtId="0" fontId="1" fillId="34" borderId="0" applyNumberFormat="0" applyBorder="0" applyAlignment="0" applyProtection="0"/>
  </cellStyleXfs>
  <cellXfs count="178">
    <xf numFmtId="0" fontId="0" fillId="0" borderId="0" xfId="0"/>
    <xf numFmtId="0" fontId="9" fillId="0" borderId="10" xfId="1" applyBorder="1" applyAlignment="1" applyProtection="1">
      <alignment horizontal="center"/>
    </xf>
    <xf numFmtId="0" fontId="13" fillId="0" borderId="0" xfId="0" applyFont="1"/>
    <xf numFmtId="0" fontId="14" fillId="0" borderId="0" xfId="0" applyFont="1"/>
    <xf numFmtId="0" fontId="13" fillId="0" borderId="9" xfId="0" applyFont="1" applyBorder="1"/>
    <xf numFmtId="0" fontId="13" fillId="0" borderId="10" xfId="0" applyFont="1" applyBorder="1"/>
    <xf numFmtId="0" fontId="13" fillId="0" borderId="11" xfId="0" applyFont="1" applyBorder="1"/>
    <xf numFmtId="0" fontId="13" fillId="0" borderId="12" xfId="0" applyFont="1" applyBorder="1"/>
    <xf numFmtId="0" fontId="13" fillId="0" borderId="13" xfId="0" applyFont="1" applyBorder="1"/>
    <xf numFmtId="0" fontId="15" fillId="2" borderId="0" xfId="0" applyFont="1" applyFill="1" applyAlignment="1">
      <alignment horizontal="left" vertical="center"/>
    </xf>
    <xf numFmtId="0" fontId="17" fillId="0" borderId="0" xfId="0" applyFont="1"/>
    <xf numFmtId="0" fontId="18" fillId="3" borderId="17" xfId="0" applyFont="1" applyFill="1" applyBorder="1" applyAlignment="1">
      <alignment horizontal="center" vertical="center"/>
    </xf>
    <xf numFmtId="0" fontId="4" fillId="2" borderId="18" xfId="0" applyFont="1" applyFill="1" applyBorder="1" applyAlignment="1">
      <alignment horizontal="center" vertical="center"/>
    </xf>
    <xf numFmtId="0" fontId="19" fillId="3" borderId="0" xfId="0" applyFont="1" applyFill="1" applyAlignment="1">
      <alignment horizontal="left" vertical="center" indent="1"/>
    </xf>
    <xf numFmtId="0" fontId="20" fillId="3" borderId="0" xfId="0" applyFont="1" applyFill="1" applyAlignment="1">
      <alignment vertical="center"/>
    </xf>
    <xf numFmtId="0" fontId="8" fillId="3" borderId="0" xfId="0" applyFont="1" applyFill="1" applyAlignment="1">
      <alignment horizontal="center" vertical="center"/>
    </xf>
    <xf numFmtId="0" fontId="26" fillId="0" borderId="0" xfId="0" applyFont="1" applyAlignment="1">
      <alignment vertical="center"/>
    </xf>
    <xf numFmtId="0" fontId="27" fillId="0" borderId="0" xfId="0" applyFont="1" applyAlignment="1">
      <alignment horizontal="left" vertical="center" indent="1"/>
    </xf>
    <xf numFmtId="0" fontId="28" fillId="0" borderId="0" xfId="2" applyNumberFormat="1" applyFont="1" applyAlignment="1">
      <alignment horizontal="left"/>
    </xf>
    <xf numFmtId="0" fontId="29" fillId="0" borderId="0" xfId="0" applyFont="1" applyAlignment="1">
      <alignment horizontal="left" vertical="top" wrapText="1"/>
    </xf>
    <xf numFmtId="14" fontId="21" fillId="35" borderId="0" xfId="0" applyNumberFormat="1" applyFont="1" applyFill="1" applyAlignment="1">
      <alignment horizontal="left" vertical="top"/>
    </xf>
    <xf numFmtId="0" fontId="2" fillId="35" borderId="0" xfId="0" applyFont="1" applyFill="1"/>
    <xf numFmtId="0" fontId="24" fillId="35" borderId="0" xfId="0" applyFont="1" applyFill="1" applyAlignment="1">
      <alignment horizontal="center" shrinkToFit="1"/>
    </xf>
    <xf numFmtId="0" fontId="3" fillId="35" borderId="0" xfId="0" applyFont="1" applyFill="1"/>
    <xf numFmtId="14" fontId="30" fillId="35" borderId="0" xfId="0" applyNumberFormat="1" applyFont="1" applyFill="1" applyAlignment="1">
      <alignment vertical="top"/>
    </xf>
    <xf numFmtId="14" fontId="30" fillId="35" borderId="0" xfId="0" applyNumberFormat="1" applyFont="1" applyFill="1" applyAlignment="1">
      <alignment horizontal="left" vertical="top"/>
    </xf>
    <xf numFmtId="0" fontId="25" fillId="35" borderId="0" xfId="0" applyFont="1" applyFill="1" applyAlignment="1">
      <alignment vertical="center"/>
    </xf>
    <xf numFmtId="0" fontId="3" fillId="35" borderId="0" xfId="0" applyFont="1" applyFill="1" applyAlignment="1">
      <alignment vertical="center"/>
    </xf>
    <xf numFmtId="0" fontId="0" fillId="35" borderId="0" xfId="0" applyFill="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2" fillId="35" borderId="0" xfId="0" applyFont="1" applyFill="1" applyAlignment="1">
      <alignment vertical="center"/>
    </xf>
    <xf numFmtId="0" fontId="7" fillId="35" borderId="1" xfId="0" applyFont="1" applyFill="1" applyBorder="1" applyAlignment="1">
      <alignment horizontal="left" vertical="center" indent="1"/>
    </xf>
    <xf numFmtId="0" fontId="6" fillId="35" borderId="7" xfId="0" applyFont="1" applyFill="1" applyBorder="1"/>
    <xf numFmtId="0" fontId="10" fillId="35" borderId="2" xfId="0" applyFont="1" applyFill="1" applyBorder="1"/>
    <xf numFmtId="0" fontId="0" fillId="35" borderId="0" xfId="0" applyFill="1"/>
    <xf numFmtId="0" fontId="6" fillId="35" borderId="3" xfId="0" applyFont="1" applyFill="1" applyBorder="1" applyAlignment="1">
      <alignment horizontal="left" vertical="center"/>
    </xf>
    <xf numFmtId="0" fontId="6" fillId="35" borderId="0" xfId="0" applyFont="1" applyFill="1" applyAlignment="1">
      <alignment vertical="center"/>
    </xf>
    <xf numFmtId="0" fontId="0" fillId="35" borderId="4" xfId="0" applyFill="1" applyBorder="1"/>
    <xf numFmtId="0" fontId="11" fillId="35" borderId="4" xfId="0" applyFont="1" applyFill="1" applyBorder="1" applyAlignment="1">
      <alignment vertical="center"/>
    </xf>
    <xf numFmtId="0" fontId="6" fillId="35" borderId="5" xfId="1" applyFont="1" applyFill="1" applyBorder="1" applyAlignment="1" applyProtection="1">
      <alignment horizontal="left" vertical="center"/>
    </xf>
    <xf numFmtId="0" fontId="6" fillId="35" borderId="8" xfId="1" applyFont="1" applyFill="1" applyBorder="1" applyAlignment="1" applyProtection="1">
      <alignment vertical="center"/>
    </xf>
    <xf numFmtId="169" fontId="18" fillId="35" borderId="1" xfId="0" applyNumberFormat="1" applyFont="1" applyFill="1" applyBorder="1" applyAlignment="1">
      <alignment horizontal="center" vertical="center" shrinkToFit="1"/>
    </xf>
    <xf numFmtId="0" fontId="50" fillId="35" borderId="7" xfId="0" applyFont="1" applyFill="1" applyBorder="1" applyAlignment="1">
      <alignment horizontal="left" vertical="center" shrinkToFit="1"/>
    </xf>
    <xf numFmtId="0" fontId="50" fillId="35" borderId="2" xfId="0" applyFont="1" applyFill="1" applyBorder="1" applyAlignment="1">
      <alignment horizontal="left" vertical="center" shrinkToFit="1"/>
    </xf>
    <xf numFmtId="169" fontId="51" fillId="35" borderId="0" xfId="0" applyNumberFormat="1" applyFont="1" applyFill="1" applyAlignment="1">
      <alignment horizontal="center" vertical="center" shrinkToFit="1"/>
    </xf>
    <xf numFmtId="0" fontId="52" fillId="35" borderId="0" xfId="0" applyFont="1" applyFill="1"/>
    <xf numFmtId="0" fontId="53" fillId="35" borderId="0" xfId="0" applyFont="1" applyFill="1"/>
    <xf numFmtId="169" fontId="18" fillId="35" borderId="1" xfId="0" applyNumberFormat="1" applyFont="1" applyFill="1" applyBorder="1" applyAlignment="1">
      <alignment horizontal="center" vertical="center" shrinkToFit="1"/>
    </xf>
    <xf numFmtId="0" fontId="54" fillId="35" borderId="0" xfId="0" applyFont="1" applyFill="1"/>
    <xf numFmtId="14" fontId="56" fillId="35" borderId="0" xfId="0" applyNumberFormat="1" applyFont="1" applyFill="1" applyAlignment="1">
      <alignment horizontal="left" vertical="top"/>
    </xf>
    <xf numFmtId="0" fontId="58" fillId="35" borderId="0" xfId="0" applyFont="1" applyFill="1"/>
    <xf numFmtId="0" fontId="59" fillId="35" borderId="0" xfId="0" applyFont="1" applyFill="1" applyAlignment="1">
      <alignment horizontal="center" shrinkToFit="1"/>
    </xf>
    <xf numFmtId="169" fontId="60" fillId="35" borderId="0" xfId="0" applyNumberFormat="1" applyFont="1" applyFill="1" applyAlignment="1">
      <alignment horizontal="center" vertical="center" shrinkToFit="1"/>
    </xf>
    <xf numFmtId="0" fontId="61" fillId="35" borderId="0" xfId="0" applyFont="1" applyFill="1"/>
    <xf numFmtId="0" fontId="62" fillId="35" borderId="0" xfId="0" applyFont="1" applyFill="1"/>
    <xf numFmtId="14" fontId="63" fillId="35" borderId="0" xfId="0" applyNumberFormat="1" applyFont="1" applyFill="1" applyAlignment="1">
      <alignment vertical="top"/>
    </xf>
    <xf numFmtId="14" fontId="63" fillId="35" borderId="0" xfId="0" applyNumberFormat="1" applyFont="1" applyFill="1" applyAlignment="1">
      <alignment horizontal="left" vertical="top"/>
    </xf>
    <xf numFmtId="0" fontId="60" fillId="35" borderId="0" xfId="0" applyFont="1" applyFill="1"/>
    <xf numFmtId="0" fontId="64" fillId="35" borderId="0" xfId="0" applyFont="1" applyFill="1" applyAlignment="1">
      <alignment vertical="center"/>
    </xf>
    <xf numFmtId="0" fontId="62" fillId="35" borderId="0" xfId="0" applyFont="1" applyFill="1" applyAlignment="1">
      <alignment vertical="center"/>
    </xf>
    <xf numFmtId="0" fontId="65" fillId="35" borderId="0" xfId="0" applyFont="1" applyFill="1" applyAlignment="1">
      <alignment vertical="center"/>
    </xf>
    <xf numFmtId="169" fontId="66" fillId="35" borderId="1" xfId="0" applyNumberFormat="1" applyFont="1" applyFill="1" applyBorder="1" applyAlignment="1">
      <alignment horizontal="center" vertical="center" shrinkToFit="1"/>
    </xf>
    <xf numFmtId="0" fontId="61" fillId="35" borderId="7" xfId="0" applyFont="1" applyFill="1" applyBorder="1" applyAlignment="1">
      <alignment horizontal="left" vertical="center" shrinkToFit="1"/>
    </xf>
    <xf numFmtId="0" fontId="61" fillId="35" borderId="2" xfId="0" applyFont="1" applyFill="1" applyBorder="1" applyAlignment="1">
      <alignment horizontal="left" vertical="center" shrinkToFit="1"/>
    </xf>
    <xf numFmtId="0" fontId="58" fillId="35" borderId="0" xfId="0" applyFont="1" applyFill="1" applyAlignment="1">
      <alignment vertical="center"/>
    </xf>
    <xf numFmtId="169" fontId="67" fillId="35" borderId="1" xfId="0" applyNumberFormat="1" applyFont="1" applyFill="1" applyBorder="1" applyAlignment="1">
      <alignment horizontal="center" vertical="center" shrinkToFit="1"/>
    </xf>
    <xf numFmtId="0" fontId="68" fillId="35" borderId="2" xfId="0" applyFont="1" applyFill="1" applyBorder="1" applyAlignment="1">
      <alignment horizontal="left" vertical="center" shrinkToFit="1"/>
    </xf>
    <xf numFmtId="0" fontId="68" fillId="35" borderId="7" xfId="0" applyFont="1" applyFill="1" applyBorder="1" applyAlignment="1">
      <alignment horizontal="left" vertical="center" shrinkToFit="1"/>
    </xf>
    <xf numFmtId="0" fontId="69" fillId="35" borderId="1" xfId="0" applyFont="1" applyFill="1" applyBorder="1" applyAlignment="1">
      <alignment horizontal="left" vertical="center" indent="1"/>
    </xf>
    <xf numFmtId="0" fontId="58" fillId="35" borderId="7" xfId="0" applyFont="1" applyFill="1" applyBorder="1"/>
    <xf numFmtId="0" fontId="70" fillId="35" borderId="2" xfId="0" applyFont="1" applyFill="1" applyBorder="1"/>
    <xf numFmtId="0" fontId="65" fillId="35" borderId="0" xfId="0" applyFont="1" applyFill="1"/>
    <xf numFmtId="0" fontId="58" fillId="35" borderId="3" xfId="0" applyFont="1" applyFill="1" applyBorder="1" applyAlignment="1">
      <alignment horizontal="left" vertical="center"/>
    </xf>
    <xf numFmtId="0" fontId="65" fillId="35" borderId="4" xfId="0" applyFont="1" applyFill="1" applyBorder="1"/>
    <xf numFmtId="0" fontId="71" fillId="35" borderId="4" xfId="0" applyFont="1" applyFill="1" applyBorder="1" applyAlignment="1">
      <alignment vertical="center"/>
    </xf>
    <xf numFmtId="0" fontId="58" fillId="35" borderId="5" xfId="1" applyFont="1" applyFill="1" applyBorder="1" applyAlignment="1" applyProtection="1">
      <alignment horizontal="left" vertical="center"/>
    </xf>
    <xf numFmtId="0" fontId="58" fillId="35" borderId="8" xfId="1" applyFont="1" applyFill="1" applyBorder="1" applyAlignment="1" applyProtection="1">
      <alignment vertical="center"/>
    </xf>
    <xf numFmtId="0" fontId="73" fillId="35" borderId="0" xfId="0" applyFont="1" applyFill="1" applyAlignment="1">
      <alignment vertical="center"/>
    </xf>
    <xf numFmtId="0" fontId="73" fillId="35" borderId="0" xfId="0" applyFont="1" applyFill="1"/>
    <xf numFmtId="0" fontId="73" fillId="35" borderId="28" xfId="0" applyFont="1" applyFill="1" applyBorder="1" applyAlignment="1">
      <alignment vertical="center"/>
    </xf>
    <xf numFmtId="0" fontId="73" fillId="35" borderId="0" xfId="0" applyFont="1" applyFill="1" applyBorder="1" applyAlignment="1">
      <alignment vertical="center"/>
    </xf>
    <xf numFmtId="0" fontId="65" fillId="35" borderId="29" xfId="0" applyFont="1" applyFill="1" applyBorder="1" applyAlignment="1">
      <alignment vertical="center"/>
    </xf>
    <xf numFmtId="0" fontId="74" fillId="35" borderId="30" xfId="0" applyFont="1" applyFill="1" applyBorder="1"/>
    <xf numFmtId="0" fontId="73" fillId="35" borderId="30" xfId="0" applyFont="1" applyFill="1" applyBorder="1" applyAlignment="1">
      <alignment vertical="center"/>
    </xf>
    <xf numFmtId="0" fontId="65" fillId="35" borderId="31" xfId="0" applyFont="1" applyFill="1" applyBorder="1" applyAlignment="1">
      <alignment vertical="center"/>
    </xf>
    <xf numFmtId="0" fontId="65" fillId="35" borderId="32" xfId="0" applyFont="1" applyFill="1" applyBorder="1" applyAlignment="1">
      <alignment vertical="center"/>
    </xf>
    <xf numFmtId="0" fontId="65" fillId="35" borderId="33" xfId="0" applyFont="1" applyFill="1" applyBorder="1" applyAlignment="1">
      <alignment vertical="center"/>
    </xf>
    <xf numFmtId="0" fontId="75" fillId="35" borderId="32" xfId="0" applyFont="1" applyFill="1" applyBorder="1" applyAlignment="1">
      <alignment vertical="center"/>
    </xf>
    <xf numFmtId="0" fontId="75" fillId="35" borderId="33" xfId="0" applyFont="1" applyFill="1" applyBorder="1" applyAlignment="1">
      <alignment vertical="center"/>
    </xf>
    <xf numFmtId="0" fontId="73" fillId="35" borderId="34" xfId="0" applyFont="1" applyFill="1" applyBorder="1" applyAlignment="1">
      <alignment horizontal="left" vertical="center"/>
    </xf>
    <xf numFmtId="0" fontId="73" fillId="35" borderId="36" xfId="0" applyFont="1" applyFill="1" applyBorder="1" applyAlignment="1">
      <alignment vertical="center"/>
    </xf>
    <xf numFmtId="0" fontId="0" fillId="35" borderId="35" xfId="0" applyFill="1" applyBorder="1" applyAlignment="1">
      <alignment vertical="center"/>
    </xf>
    <xf numFmtId="0" fontId="2" fillId="35" borderId="37" xfId="0" applyFont="1" applyFill="1" applyBorder="1" applyAlignment="1">
      <alignment vertical="center"/>
    </xf>
    <xf numFmtId="0" fontId="76" fillId="35" borderId="0" xfId="0" applyFont="1" applyFill="1"/>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3" fillId="35" borderId="0" xfId="0" applyFont="1" applyFill="1" applyAlignment="1">
      <alignment horizontal="right" vertical="center"/>
    </xf>
    <xf numFmtId="0" fontId="73" fillId="35" borderId="0" xfId="0" applyFont="1" applyFill="1" applyAlignment="1">
      <alignment horizontal="left" vertical="center"/>
    </xf>
    <xf numFmtId="0" fontId="77" fillId="36" borderId="0" xfId="0" applyFont="1" applyFill="1" applyAlignment="1">
      <alignment horizontal="right" vertical="center"/>
    </xf>
    <xf numFmtId="0" fontId="77" fillId="36" borderId="0" xfId="0" applyFont="1" applyFill="1" applyAlignment="1">
      <alignment horizontal="left" vertical="center"/>
    </xf>
    <xf numFmtId="0" fontId="73" fillId="35" borderId="38" xfId="0" applyFont="1" applyFill="1" applyBorder="1" applyAlignment="1">
      <alignment horizontal="right"/>
    </xf>
    <xf numFmtId="0" fontId="73" fillId="35" borderId="0" xfId="0" applyFont="1" applyFill="1" applyAlignment="1">
      <alignment horizontal="right"/>
    </xf>
    <xf numFmtId="0" fontId="54" fillId="35" borderId="38" xfId="0" applyFont="1" applyFill="1" applyBorder="1" applyAlignment="1">
      <alignment horizontal="left"/>
    </xf>
    <xf numFmtId="0" fontId="54" fillId="35" borderId="0" xfId="0" applyFont="1" applyFill="1" applyAlignment="1">
      <alignment horizontal="left"/>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5" fillId="35" borderId="29" xfId="0" applyFont="1" applyFill="1" applyBorder="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31" fillId="0" borderId="0" xfId="1" applyFont="1" applyAlignment="1" applyProtection="1">
      <alignment horizontal="left"/>
    </xf>
    <xf numFmtId="0" fontId="29" fillId="0" borderId="0" xfId="0" applyFont="1" applyAlignment="1">
      <alignment horizontal="left" vertical="top" wrapText="1"/>
    </xf>
    <xf numFmtId="0" fontId="28" fillId="0" borderId="0" xfId="2" applyNumberFormat="1" applyFont="1" applyAlignment="1">
      <alignment horizontal="left"/>
    </xf>
    <xf numFmtId="167" fontId="21" fillId="35" borderId="0" xfId="0" applyNumberFormat="1" applyFont="1" applyFill="1" applyAlignment="1">
      <alignment horizontal="left" vertical="top"/>
    </xf>
    <xf numFmtId="170" fontId="23" fillId="35" borderId="0" xfId="0" applyNumberFormat="1" applyFont="1" applyFill="1" applyAlignment="1">
      <alignment horizontal="center" vertical="center"/>
    </xf>
    <xf numFmtId="168" fontId="22" fillId="35" borderId="14" xfId="0" applyNumberFormat="1" applyFont="1" applyFill="1" applyBorder="1" applyAlignment="1">
      <alignment horizontal="center" vertical="center" shrinkToFit="1"/>
    </xf>
    <xf numFmtId="168" fontId="22" fillId="35" borderId="15" xfId="0" applyNumberFormat="1" applyFont="1" applyFill="1" applyBorder="1" applyAlignment="1">
      <alignment horizontal="center" vertical="center" shrinkToFit="1"/>
    </xf>
    <xf numFmtId="168" fontId="22" fillId="35" borderId="16" xfId="0" applyNumberFormat="1" applyFont="1" applyFill="1" applyBorder="1" applyAlignment="1">
      <alignment horizontal="center" vertical="center" shrinkToFit="1"/>
    </xf>
    <xf numFmtId="0" fontId="6" fillId="35" borderId="3" xfId="0" applyFont="1" applyFill="1" applyBorder="1" applyAlignment="1">
      <alignment horizontal="center" vertical="center"/>
    </xf>
    <xf numFmtId="0" fontId="6" fillId="35" borderId="0" xfId="0" applyFont="1" applyFill="1" applyAlignment="1">
      <alignment horizontal="center" vertical="center"/>
    </xf>
    <xf numFmtId="0" fontId="6" fillId="35" borderId="4" xfId="0" applyFont="1" applyFill="1" applyBorder="1" applyAlignment="1">
      <alignment horizontal="center" vertical="center"/>
    </xf>
    <xf numFmtId="0" fontId="50" fillId="35" borderId="3" xfId="0" applyFont="1" applyFill="1" applyBorder="1" applyAlignment="1">
      <alignment horizontal="center" vertical="center"/>
    </xf>
    <xf numFmtId="0" fontId="50" fillId="35" borderId="0" xfId="0" applyFont="1" applyFill="1" applyAlignment="1">
      <alignment horizontal="center" vertical="center"/>
    </xf>
    <xf numFmtId="0" fontId="50" fillId="35" borderId="4" xfId="0" applyFont="1" applyFill="1" applyBorder="1" applyAlignment="1">
      <alignment horizontal="center" vertical="center"/>
    </xf>
    <xf numFmtId="169" fontId="4" fillId="35" borderId="1" xfId="0" applyNumberFormat="1" applyFont="1" applyFill="1" applyBorder="1" applyAlignment="1">
      <alignment horizontal="center" vertical="center" shrinkToFit="1"/>
    </xf>
    <xf numFmtId="169" fontId="4" fillId="35" borderId="7"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6" fillId="35" borderId="5" xfId="0" applyFont="1" applyFill="1" applyBorder="1" applyAlignment="1">
      <alignment horizontal="center" vertical="center"/>
    </xf>
    <xf numFmtId="0" fontId="6" fillId="35" borderId="8" xfId="0" applyFont="1" applyFill="1" applyBorder="1" applyAlignment="1">
      <alignment horizontal="center" vertical="center"/>
    </xf>
    <xf numFmtId="0" fontId="6" fillId="35" borderId="6" xfId="0" applyFont="1" applyFill="1" applyBorder="1" applyAlignment="1">
      <alignment horizontal="center" vertical="center"/>
    </xf>
    <xf numFmtId="0" fontId="50" fillId="35" borderId="5" xfId="0" applyFont="1" applyFill="1" applyBorder="1" applyAlignment="1">
      <alignment horizontal="center" vertical="center"/>
    </xf>
    <xf numFmtId="0" fontId="50" fillId="35" borderId="8" xfId="0" applyFont="1" applyFill="1" applyBorder="1" applyAlignment="1">
      <alignment horizontal="center" vertical="center"/>
    </xf>
    <xf numFmtId="0" fontId="50" fillId="35" borderId="6" xfId="0" applyFont="1" applyFill="1" applyBorder="1" applyAlignment="1">
      <alignment horizontal="center" vertical="center"/>
    </xf>
    <xf numFmtId="0" fontId="32" fillId="35" borderId="0" xfId="1" applyFont="1" applyFill="1" applyAlignment="1" applyProtection="1">
      <alignment horizontal="right" vertical="center"/>
    </xf>
    <xf numFmtId="0" fontId="32" fillId="35" borderId="4" xfId="1" applyFont="1" applyFill="1" applyBorder="1" applyAlignment="1" applyProtection="1">
      <alignment horizontal="right" vertical="center"/>
    </xf>
    <xf numFmtId="0" fontId="32" fillId="35" borderId="8" xfId="1" applyFont="1" applyFill="1" applyBorder="1" applyAlignment="1" applyProtection="1">
      <alignment horizontal="right" vertical="center"/>
    </xf>
    <xf numFmtId="0" fontId="32" fillId="35" borderId="6" xfId="1" applyFont="1" applyFill="1" applyBorder="1" applyAlignment="1" applyProtection="1">
      <alignment horizontal="right" vertical="center"/>
    </xf>
    <xf numFmtId="0" fontId="61" fillId="35" borderId="3" xfId="0" applyFont="1" applyFill="1" applyBorder="1" applyAlignment="1">
      <alignment horizontal="center" vertical="center"/>
    </xf>
    <xf numFmtId="0" fontId="61" fillId="35" borderId="4" xfId="0" applyFont="1" applyFill="1" applyBorder="1" applyAlignment="1">
      <alignment horizontal="center" vertical="center"/>
    </xf>
    <xf numFmtId="0" fontId="58" fillId="35" borderId="3" xfId="0" applyFont="1" applyFill="1" applyBorder="1" applyAlignment="1">
      <alignment horizontal="center" vertical="center"/>
    </xf>
    <xf numFmtId="0" fontId="58" fillId="35" borderId="0" xfId="0" applyFont="1" applyFill="1" applyAlignment="1">
      <alignment horizontal="center" vertical="center"/>
    </xf>
    <xf numFmtId="0" fontId="58" fillId="35" borderId="0" xfId="0" applyFont="1" applyFill="1" applyBorder="1" applyAlignment="1">
      <alignment horizontal="center" vertical="center"/>
    </xf>
    <xf numFmtId="169" fontId="67" fillId="35" borderId="1" xfId="0" applyNumberFormat="1" applyFont="1" applyFill="1" applyBorder="1" applyAlignment="1">
      <alignment horizontal="center" vertical="center" shrinkToFit="1"/>
    </xf>
    <xf numFmtId="169" fontId="67" fillId="35" borderId="7" xfId="0" applyNumberFormat="1" applyFont="1" applyFill="1" applyBorder="1" applyAlignment="1">
      <alignment horizontal="center" vertical="center" shrinkToFit="1"/>
    </xf>
    <xf numFmtId="0" fontId="68" fillId="35" borderId="7" xfId="0" applyFont="1" applyFill="1" applyBorder="1" applyAlignment="1">
      <alignment horizontal="left" vertical="center" shrinkToFit="1"/>
    </xf>
    <xf numFmtId="0" fontId="68" fillId="35" borderId="2" xfId="0" applyFont="1" applyFill="1" applyBorder="1" applyAlignment="1">
      <alignment horizontal="left" vertical="center" shrinkToFit="1"/>
    </xf>
    <xf numFmtId="0" fontId="58" fillId="35" borderId="4" xfId="0" applyFont="1" applyFill="1" applyBorder="1" applyAlignment="1">
      <alignment horizontal="center" vertical="center"/>
    </xf>
    <xf numFmtId="0" fontId="58" fillId="35" borderId="5" xfId="0" applyFont="1" applyFill="1" applyBorder="1" applyAlignment="1">
      <alignment horizontal="center" vertical="center"/>
    </xf>
    <xf numFmtId="0" fontId="58" fillId="35" borderId="6" xfId="0" applyFont="1" applyFill="1" applyBorder="1" applyAlignment="1">
      <alignment horizontal="center" vertical="center"/>
    </xf>
    <xf numFmtId="0" fontId="61" fillId="35" borderId="5" xfId="0" applyFont="1" applyFill="1" applyBorder="1" applyAlignment="1">
      <alignment horizontal="center" vertical="center"/>
    </xf>
    <xf numFmtId="0" fontId="61" fillId="35" borderId="6" xfId="0" applyFont="1" applyFill="1" applyBorder="1" applyAlignment="1">
      <alignment horizontal="center" vertical="center"/>
    </xf>
    <xf numFmtId="0" fontId="58" fillId="35" borderId="8" xfId="0" applyFont="1" applyFill="1" applyBorder="1" applyAlignment="1">
      <alignment horizontal="center" vertical="center"/>
    </xf>
    <xf numFmtId="0" fontId="61" fillId="35" borderId="0" xfId="0" applyFont="1" applyFill="1" applyAlignment="1">
      <alignment horizontal="center" vertical="center"/>
    </xf>
    <xf numFmtId="0" fontId="61" fillId="35" borderId="8" xfId="0" applyFont="1" applyFill="1" applyBorder="1" applyAlignment="1">
      <alignment horizontal="center" vertical="center"/>
    </xf>
    <xf numFmtId="0" fontId="72" fillId="35" borderId="8" xfId="1" applyFont="1" applyFill="1" applyBorder="1" applyAlignment="1" applyProtection="1">
      <alignment horizontal="right" vertical="center"/>
    </xf>
    <xf numFmtId="0" fontId="72" fillId="35" borderId="6" xfId="1" applyFont="1" applyFill="1" applyBorder="1" applyAlignment="1" applyProtection="1">
      <alignment horizontal="right" vertical="center"/>
    </xf>
    <xf numFmtId="0" fontId="72" fillId="35" borderId="0" xfId="1" applyFont="1" applyFill="1" applyAlignment="1" applyProtection="1">
      <alignment horizontal="right" vertical="center"/>
    </xf>
    <xf numFmtId="0" fontId="72" fillId="35" borderId="4" xfId="1" applyFont="1" applyFill="1" applyBorder="1" applyAlignment="1" applyProtection="1">
      <alignment horizontal="right" vertical="center"/>
    </xf>
    <xf numFmtId="167" fontId="56" fillId="35" borderId="0" xfId="0" applyNumberFormat="1" applyFont="1" applyFill="1" applyAlignment="1">
      <alignment horizontal="left" vertical="top"/>
    </xf>
    <xf numFmtId="168" fontId="55" fillId="35" borderId="14" xfId="0" applyNumberFormat="1" applyFont="1" applyFill="1" applyBorder="1" applyAlignment="1">
      <alignment horizontal="center" vertical="center" shrinkToFit="1"/>
    </xf>
    <xf numFmtId="168" fontId="55" fillId="35" borderId="15" xfId="0" applyNumberFormat="1" applyFont="1" applyFill="1" applyBorder="1" applyAlignment="1">
      <alignment horizontal="center" vertical="center" shrinkToFit="1"/>
    </xf>
    <xf numFmtId="170" fontId="57" fillId="35" borderId="0" xfId="0" applyNumberFormat="1" applyFont="1" applyFill="1" applyAlignment="1">
      <alignment horizontal="center" vertical="center"/>
    </xf>
    <xf numFmtId="0" fontId="32" fillId="35" borderId="3" xfId="1" applyFont="1" applyFill="1" applyBorder="1" applyAlignment="1" applyProtection="1">
      <alignment horizontal="right" vertical="center"/>
    </xf>
    <xf numFmtId="0" fontId="32" fillId="35" borderId="5" xfId="1" applyFont="1" applyFill="1" applyBorder="1" applyAlignment="1" applyProtection="1">
      <alignment horizontal="right" vertical="center"/>
    </xf>
    <xf numFmtId="0" fontId="6" fillId="35" borderId="0" xfId="0" applyFont="1" applyFill="1" applyBorder="1" applyAlignment="1">
      <alignment horizontal="center" vertical="center"/>
    </xf>
    <xf numFmtId="169" fontId="18" fillId="35" borderId="1" xfId="0" applyNumberFormat="1" applyFont="1" applyFill="1" applyBorder="1" applyAlignment="1">
      <alignment horizontal="center" vertical="center" shrinkToFit="1"/>
    </xf>
    <xf numFmtId="169" fontId="18" fillId="35" borderId="7" xfId="0" applyNumberFormat="1" applyFont="1" applyFill="1" applyBorder="1" applyAlignment="1">
      <alignment horizontal="center" vertical="center" shrinkToFit="1"/>
    </xf>
  </cellXfs>
  <cellStyles count="49">
    <cellStyle name="20% — акцент1" xfId="26" builtinId="30" customBuiltin="1"/>
    <cellStyle name="20% — акцент2" xfId="30" builtinId="34" customBuiltin="1"/>
    <cellStyle name="20% — акцент3" xfId="34" builtinId="38" customBuiltin="1"/>
    <cellStyle name="20% — акцент4" xfId="38" builtinId="42" customBuiltin="1"/>
    <cellStyle name="20% — акцент5" xfId="42" builtinId="46" customBuiltin="1"/>
    <cellStyle name="20% — акцент6" xfId="46" builtinId="50" customBuiltin="1"/>
    <cellStyle name="40% — акцент1" xfId="27" builtinId="31" customBuiltin="1"/>
    <cellStyle name="40% — акцент2" xfId="31" builtinId="35" customBuiltin="1"/>
    <cellStyle name="40% — акцент3" xfId="35" builtinId="39" customBuiltin="1"/>
    <cellStyle name="40% — акцент4" xfId="39" builtinId="43" customBuiltin="1"/>
    <cellStyle name="40% — акцент5" xfId="43" builtinId="47" customBuiltin="1"/>
    <cellStyle name="40% — акцент6" xfId="47" builtinId="51" customBuiltin="1"/>
    <cellStyle name="60% — акцент1" xfId="28" builtinId="32" customBuiltin="1"/>
    <cellStyle name="60% — акцент2" xfId="32" builtinId="36" customBuiltin="1"/>
    <cellStyle name="60% — акцент3" xfId="36" builtinId="40" customBuiltin="1"/>
    <cellStyle name="60% — акцент4" xfId="40" builtinId="44" customBuiltin="1"/>
    <cellStyle name="60% — акцент5" xfId="44" builtinId="48" customBuiltin="1"/>
    <cellStyle name="60% — акцент6" xfId="48" builtinId="52" customBuiltin="1"/>
    <cellStyle name="Акцент1" xfId="25" builtinId="29" customBuiltin="1"/>
    <cellStyle name="Акцент2" xfId="29" builtinId="33" customBuiltin="1"/>
    <cellStyle name="Акцент3" xfId="33" builtinId="37" customBuiltin="1"/>
    <cellStyle name="Акцент4" xfId="37" builtinId="41" customBuiltin="1"/>
    <cellStyle name="Акцент5" xfId="41" builtinId="45" customBuiltin="1"/>
    <cellStyle name="Акцент6" xfId="45" builtinId="49" customBuiltin="1"/>
    <cellStyle name="Ввод " xfId="16" builtinId="20" customBuiltin="1"/>
    <cellStyle name="Вывод" xfId="17" builtinId="21" customBuiltin="1"/>
    <cellStyle name="Вычисление" xfId="18" builtinId="22" customBuiltin="1"/>
    <cellStyle name="Гиперссылка" xfId="1" builtinId="8" customBuiltin="1"/>
    <cellStyle name="Денежный" xfId="5" builtinId="4" customBuiltin="1"/>
    <cellStyle name="Денежный [0]" xfId="6" builtinId="7" customBuiltin="1"/>
    <cellStyle name="Заголовок 1" xfId="9" builtinId="16" customBuiltin="1"/>
    <cellStyle name="Заголовок 2" xfId="10" builtinId="17" customBuiltin="1"/>
    <cellStyle name="Заголовок 3" xfId="11" builtinId="18" customBuiltin="1"/>
    <cellStyle name="Заголовок 4" xfId="12" builtinId="19" customBuiltin="1"/>
    <cellStyle name="Итог" xfId="24" builtinId="25" customBuiltin="1"/>
    <cellStyle name="Контрольная ячейка" xfId="20" builtinId="23" customBuiltin="1"/>
    <cellStyle name="Название" xfId="8" builtinId="15" customBuiltin="1"/>
    <cellStyle name="Нейтральный" xfId="15" builtinId="28" customBuiltin="1"/>
    <cellStyle name="Обычный" xfId="0" builtinId="0" customBuiltin="1"/>
    <cellStyle name="Открывавшаяся гиперссылка" xfId="3" builtinId="9" customBuiltin="1"/>
    <cellStyle name="Плохой" xfId="14" builtinId="27" customBuiltin="1"/>
    <cellStyle name="Пояснение" xfId="23" builtinId="53" customBuiltin="1"/>
    <cellStyle name="Примечание" xfId="22" builtinId="10" customBuiltin="1"/>
    <cellStyle name="Процентный" xfId="7" builtinId="5" customBuiltin="1"/>
    <cellStyle name="Связанная ячейка" xfId="19" builtinId="24" customBuiltin="1"/>
    <cellStyle name="Текст предупреждения" xfId="21" builtinId="11" customBuiltin="1"/>
    <cellStyle name="Финансовый" xfId="2" builtinId="3" customBuiltin="1"/>
    <cellStyle name="Финансовый [0]" xfId="4" builtinId="6" customBuiltin="1"/>
    <cellStyle name="Хороший" xfId="13" builtinId="26" customBuiltin="1"/>
  </cellStyles>
  <dxfs count="93">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ill>
        <patternFill>
          <bgColor rgb="FFFF0000"/>
        </patternFill>
      </fill>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EAEAEA"/>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D7EAFF"/>
      <rgbColor rgb="00FAC8D7"/>
      <rgbColor rgb="00F3F0E4"/>
      <rgbColor rgb="00E4E8F3"/>
      <rgbColor rgb="001849B5"/>
      <rgbColor rgb="0036ACA2"/>
      <rgbColor rgb="00F0BA00"/>
      <rgbColor rgb="00BCC5E1"/>
      <rgbColor rgb="008394C9"/>
      <rgbColor rgb="003B4E87"/>
      <rgbColor rgb="0087743B"/>
      <rgbColor rgb="00B2B2B2"/>
      <rgbColor rgb="00003366"/>
      <rgbColor rgb="00109618"/>
      <rgbColor rgb="00085108"/>
      <rgbColor rgb="00635100"/>
      <rgbColor rgb="00273359"/>
      <rgbColor rgb="00E1D8BC"/>
      <rgbColor rgb="00594C27"/>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ttps://www.vertex42.com/calendars/?utm_source=ms&amp;utm_medium=file&amp;utm_campaign=office&amp;utm_content=logo" TargetMode="Externa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64.png"/><Relationship Id="rId7" Type="http://schemas.openxmlformats.org/officeDocument/2006/relationships/image" Target="../media/image73.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7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78.png"/><Relationship Id="rId3" Type="http://schemas.openxmlformats.org/officeDocument/2006/relationships/image" Target="../media/image72.png"/><Relationship Id="rId7" Type="http://schemas.openxmlformats.org/officeDocument/2006/relationships/image" Target="../media/image77.png"/><Relationship Id="rId2" Type="http://schemas.openxmlformats.org/officeDocument/2006/relationships/image" Target="../media/image73.png"/><Relationship Id="rId1" Type="http://schemas.openxmlformats.org/officeDocument/2006/relationships/image" Target="../media/image70.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9" Type="http://schemas.openxmlformats.org/officeDocument/2006/relationships/image" Target="../media/image7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18" Type="http://schemas.openxmlformats.org/officeDocument/2006/relationships/image" Target="../media/image95.png"/><Relationship Id="rId3" Type="http://schemas.openxmlformats.org/officeDocument/2006/relationships/image" Target="../media/image77.png"/><Relationship Id="rId7" Type="http://schemas.openxmlformats.org/officeDocument/2006/relationships/image" Target="../media/image84.png"/><Relationship Id="rId12" Type="http://schemas.openxmlformats.org/officeDocument/2006/relationships/image" Target="../media/image89.png"/><Relationship Id="rId17" Type="http://schemas.openxmlformats.org/officeDocument/2006/relationships/image" Target="../media/image94.png"/><Relationship Id="rId2" Type="http://schemas.openxmlformats.org/officeDocument/2006/relationships/image" Target="../media/image80.png"/><Relationship Id="rId16" Type="http://schemas.openxmlformats.org/officeDocument/2006/relationships/image" Target="../media/image93.png"/><Relationship Id="rId20" Type="http://schemas.openxmlformats.org/officeDocument/2006/relationships/image" Target="../media/image97.png"/><Relationship Id="rId1" Type="http://schemas.openxmlformats.org/officeDocument/2006/relationships/image" Target="../media/image76.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19" Type="http://schemas.openxmlformats.org/officeDocument/2006/relationships/image" Target="../media/image96.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1.png"/><Relationship Id="rId7" Type="http://schemas.openxmlformats.org/officeDocument/2006/relationships/image" Target="../media/image99.png"/><Relationship Id="rId12" Type="http://schemas.openxmlformats.org/officeDocument/2006/relationships/image" Target="../media/image97.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8.png"/><Relationship Id="rId11" Type="http://schemas.openxmlformats.org/officeDocument/2006/relationships/image" Target="../media/image103.png"/><Relationship Id="rId5" Type="http://schemas.openxmlformats.org/officeDocument/2006/relationships/image" Target="../media/image93.png"/><Relationship Id="rId10" Type="http://schemas.openxmlformats.org/officeDocument/2006/relationships/image" Target="../media/image102.png"/><Relationship Id="rId4" Type="http://schemas.openxmlformats.org/officeDocument/2006/relationships/image" Target="../media/image87.png"/><Relationship Id="rId9" Type="http://schemas.openxmlformats.org/officeDocument/2006/relationships/image" Target="../media/image1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9.png"/><Relationship Id="rId7" Type="http://schemas.openxmlformats.org/officeDocument/2006/relationships/image" Target="../media/image105.png"/><Relationship Id="rId12" Type="http://schemas.openxmlformats.org/officeDocument/2006/relationships/image" Target="../media/image96.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3.png"/><Relationship Id="rId11" Type="http://schemas.openxmlformats.org/officeDocument/2006/relationships/image" Target="../media/image109.png"/><Relationship Id="rId5" Type="http://schemas.openxmlformats.org/officeDocument/2006/relationships/image" Target="../media/image102.png"/><Relationship Id="rId10" Type="http://schemas.openxmlformats.org/officeDocument/2006/relationships/image" Target="../media/image108.png"/><Relationship Id="rId4" Type="http://schemas.openxmlformats.org/officeDocument/2006/relationships/image" Target="../media/image104.png"/><Relationship Id="rId9" Type="http://schemas.openxmlformats.org/officeDocument/2006/relationships/image" Target="../media/image10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18" Type="http://schemas.openxmlformats.org/officeDocument/2006/relationships/image" Target="../media/image124.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09.png"/><Relationship Id="rId1" Type="http://schemas.openxmlformats.org/officeDocument/2006/relationships/image" Target="../media/image102.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5" Type="http://schemas.openxmlformats.org/officeDocument/2006/relationships/image" Target="../media/image12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2.png"/><Relationship Id="rId7" Type="http://schemas.openxmlformats.org/officeDocument/2006/relationships/image" Target="../media/image127.png"/><Relationship Id="rId2" Type="http://schemas.openxmlformats.org/officeDocument/2006/relationships/image" Target="../media/image118.png"/><Relationship Id="rId1" Type="http://schemas.openxmlformats.org/officeDocument/2006/relationships/image" Target="../media/image121.png"/><Relationship Id="rId6" Type="http://schemas.openxmlformats.org/officeDocument/2006/relationships/image" Target="../media/image126.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38.png"/><Relationship Id="rId3" Type="http://schemas.openxmlformats.org/officeDocument/2006/relationships/image" Target="../media/image133.png"/><Relationship Id="rId7" Type="http://schemas.openxmlformats.org/officeDocument/2006/relationships/image" Target="../media/image137.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6.png"/><Relationship Id="rId5" Type="http://schemas.openxmlformats.org/officeDocument/2006/relationships/image" Target="../media/image135.jpeg"/><Relationship Id="rId4" Type="http://schemas.openxmlformats.org/officeDocument/2006/relationships/image" Target="../media/image134.png"/><Relationship Id="rId9" Type="http://schemas.openxmlformats.org/officeDocument/2006/relationships/image" Target="../media/image139.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47.png"/><Relationship Id="rId3" Type="http://schemas.openxmlformats.org/officeDocument/2006/relationships/image" Target="../media/image132.png"/><Relationship Id="rId7" Type="http://schemas.openxmlformats.org/officeDocument/2006/relationships/image" Target="../media/image141.png"/><Relationship Id="rId12"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50.png"/><Relationship Id="rId1" Type="http://schemas.openxmlformats.org/officeDocument/2006/relationships/image" Target="../media/image138.png"/><Relationship Id="rId6" Type="http://schemas.openxmlformats.org/officeDocument/2006/relationships/image" Target="../media/image140.png"/><Relationship Id="rId11" Type="http://schemas.openxmlformats.org/officeDocument/2006/relationships/image" Target="../media/image145.png"/><Relationship Id="rId5" Type="http://schemas.openxmlformats.org/officeDocument/2006/relationships/image" Target="../media/image139.png"/><Relationship Id="rId15" Type="http://schemas.openxmlformats.org/officeDocument/2006/relationships/image" Target="../media/image149.png"/><Relationship Id="rId10" Type="http://schemas.openxmlformats.org/officeDocument/2006/relationships/image" Target="../media/image144.png"/><Relationship Id="rId4" Type="http://schemas.openxmlformats.org/officeDocument/2006/relationships/image" Target="../media/image133.png"/><Relationship Id="rId9" Type="http://schemas.openxmlformats.org/officeDocument/2006/relationships/image" Target="../media/image143.png"/><Relationship Id="rId14" Type="http://schemas.openxmlformats.org/officeDocument/2006/relationships/image" Target="../media/image148.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52.png"/><Relationship Id="rId3" Type="http://schemas.openxmlformats.org/officeDocument/2006/relationships/image" Target="../media/image149.png"/><Relationship Id="rId7" Type="http://schemas.openxmlformats.org/officeDocument/2006/relationships/image" Target="../media/image151.png"/><Relationship Id="rId2" Type="http://schemas.openxmlformats.org/officeDocument/2006/relationships/image" Target="../media/image144.png"/><Relationship Id="rId1" Type="http://schemas.openxmlformats.org/officeDocument/2006/relationships/image" Target="../media/image148.png"/><Relationship Id="rId6" Type="http://schemas.openxmlformats.org/officeDocument/2006/relationships/image" Target="../media/image133.png"/><Relationship Id="rId5" Type="http://schemas.openxmlformats.org/officeDocument/2006/relationships/image" Target="../media/image147.png"/><Relationship Id="rId10" Type="http://schemas.openxmlformats.org/officeDocument/2006/relationships/image" Target="../media/image154.png"/><Relationship Id="rId4" Type="http://schemas.openxmlformats.org/officeDocument/2006/relationships/image" Target="../media/image150.png"/><Relationship Id="rId9" Type="http://schemas.openxmlformats.org/officeDocument/2006/relationships/image" Target="../media/image15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55.png"/><Relationship Id="rId7" Type="http://schemas.openxmlformats.org/officeDocument/2006/relationships/image" Target="../media/image159.png"/><Relationship Id="rId2" Type="http://schemas.openxmlformats.org/officeDocument/2006/relationships/image" Target="../media/image133.png"/><Relationship Id="rId1" Type="http://schemas.openxmlformats.org/officeDocument/2006/relationships/image" Target="../media/image153.png"/><Relationship Id="rId6" Type="http://schemas.openxmlformats.org/officeDocument/2006/relationships/image" Target="../media/image158.png"/><Relationship Id="rId5" Type="http://schemas.openxmlformats.org/officeDocument/2006/relationships/image" Target="../media/image157.png"/><Relationship Id="rId4" Type="http://schemas.openxmlformats.org/officeDocument/2006/relationships/image" Target="../media/image156.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17.png"/><Relationship Id="rId7" Type="http://schemas.openxmlformats.org/officeDocument/2006/relationships/image" Target="../media/image26.png"/><Relationship Id="rId12" Type="http://schemas.openxmlformats.org/officeDocument/2006/relationships/image" Target="../media/image31.png"/><Relationship Id="rId2" Type="http://schemas.openxmlformats.org/officeDocument/2006/relationships/image" Target="../media/image22.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32.png"/><Relationship Id="rId7" Type="http://schemas.openxmlformats.org/officeDocument/2006/relationships/image" Target="../media/image4.png"/><Relationship Id="rId2" Type="http://schemas.openxmlformats.org/officeDocument/2006/relationships/image" Target="../media/image29.png"/><Relationship Id="rId1" Type="http://schemas.openxmlformats.org/officeDocument/2006/relationships/image" Target="../media/image31.png"/><Relationship Id="rId6" Type="http://schemas.openxmlformats.org/officeDocument/2006/relationships/image" Target="../media/image2.png"/><Relationship Id="rId5" Type="http://schemas.openxmlformats.org/officeDocument/2006/relationships/image" Target="../media/image3.png"/><Relationship Id="rId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36.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35.png"/><Relationship Id="rId5" Type="http://schemas.openxmlformats.org/officeDocument/2006/relationships/image" Target="../media/image2.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image" Target="../media/image34.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0</xdr:col>
      <xdr:colOff>581023</xdr:colOff>
      <xdr:row>20</xdr:row>
      <xdr:rowOff>0</xdr:rowOff>
    </xdr:from>
    <xdr:to>
      <xdr:col>2</xdr:col>
      <xdr:colOff>1562098</xdr:colOff>
      <xdr:row>21</xdr:row>
      <xdr:rowOff>142875</xdr:rowOff>
    </xdr:to>
    <xdr:pic>
      <xdr:nvPicPr>
        <xdr:cNvPr id="2" name="Рисунок 1">
          <a:hlinkClick xmlns:r="http://schemas.openxmlformats.org/officeDocument/2006/relationships" r:id="rId1"/>
          <a:extLst>
            <a:ext uri="{FF2B5EF4-FFF2-40B4-BE49-F238E27FC236}">
              <a16:creationId xmlns:a16="http://schemas.microsoft.com/office/drawing/2014/main" id="{00000000-0008-0000-0100-000002000000}"/>
            </a:ext>
            <a:ext uri="{C183D7F6-B498-43B3-948B-1728B52AA6E4}">
              <adec:decorative xmlns:adec="http://schemas.microsoft.com/office/drawing/2017/decorative" val="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81023" y="5695950"/>
          <a:ext cx="1905000" cy="428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0</xdr:colOff>
      <xdr:row>15</xdr:row>
      <xdr:rowOff>95250</xdr:rowOff>
    </xdr:from>
    <xdr:to>
      <xdr:col>5</xdr:col>
      <xdr:colOff>866775</xdr:colOff>
      <xdr:row>19</xdr:row>
      <xdr:rowOff>123825</xdr:rowOff>
    </xdr:to>
    <xdr:pic>
      <xdr:nvPicPr>
        <xdr:cNvPr id="2" name="Рисунок 1">
          <a:extLst>
            <a:ext uri="{FF2B5EF4-FFF2-40B4-BE49-F238E27FC236}">
              <a16:creationId xmlns:a16="http://schemas.microsoft.com/office/drawing/2014/main" id="{6179640D-65E8-4DA3-81DE-501EBAE9C1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2428875"/>
          <a:ext cx="866775" cy="866775"/>
        </a:xfrm>
        <a:prstGeom prst="rect">
          <a:avLst/>
        </a:prstGeom>
      </xdr:spPr>
    </xdr:pic>
    <xdr:clientData/>
  </xdr:twoCellAnchor>
  <xdr:twoCellAnchor editAs="oneCell">
    <xdr:from>
      <xdr:col>6</xdr:col>
      <xdr:colOff>209550</xdr:colOff>
      <xdr:row>15</xdr:row>
      <xdr:rowOff>47625</xdr:rowOff>
    </xdr:from>
    <xdr:to>
      <xdr:col>7</xdr:col>
      <xdr:colOff>923925</xdr:colOff>
      <xdr:row>20</xdr:row>
      <xdr:rowOff>47625</xdr:rowOff>
    </xdr:to>
    <xdr:pic>
      <xdr:nvPicPr>
        <xdr:cNvPr id="3" name="Рисунок 2">
          <a:extLst>
            <a:ext uri="{FF2B5EF4-FFF2-40B4-BE49-F238E27FC236}">
              <a16:creationId xmlns:a16="http://schemas.microsoft.com/office/drawing/2014/main" id="{6B44FFD2-F0D3-430C-9C57-CB0D90F217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4325" y="2381250"/>
          <a:ext cx="1038225" cy="1038225"/>
        </a:xfrm>
        <a:prstGeom prst="rect">
          <a:avLst/>
        </a:prstGeom>
      </xdr:spPr>
    </xdr:pic>
    <xdr:clientData/>
  </xdr:twoCellAnchor>
  <xdr:twoCellAnchor editAs="oneCell">
    <xdr:from>
      <xdr:col>7</xdr:col>
      <xdr:colOff>952500</xdr:colOff>
      <xdr:row>16</xdr:row>
      <xdr:rowOff>9524</xdr:rowOff>
    </xdr:from>
    <xdr:to>
      <xdr:col>9</xdr:col>
      <xdr:colOff>400050</xdr:colOff>
      <xdr:row>19</xdr:row>
      <xdr:rowOff>161924</xdr:rowOff>
    </xdr:to>
    <xdr:pic>
      <xdr:nvPicPr>
        <xdr:cNvPr id="5" name="Рисунок 4">
          <a:extLst>
            <a:ext uri="{FF2B5EF4-FFF2-40B4-BE49-F238E27FC236}">
              <a16:creationId xmlns:a16="http://schemas.microsoft.com/office/drawing/2014/main" id="{AE446AAB-1A15-4FC4-BAD4-634CA18C4DB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91125" y="2581274"/>
          <a:ext cx="752475" cy="752475"/>
        </a:xfrm>
        <a:prstGeom prst="rect">
          <a:avLst/>
        </a:prstGeom>
      </xdr:spPr>
    </xdr:pic>
    <xdr:clientData/>
  </xdr:twoCellAnchor>
  <xdr:twoCellAnchor editAs="oneCell">
    <xdr:from>
      <xdr:col>9</xdr:col>
      <xdr:colOff>276224</xdr:colOff>
      <xdr:row>15</xdr:row>
      <xdr:rowOff>19049</xdr:rowOff>
    </xdr:from>
    <xdr:to>
      <xdr:col>10</xdr:col>
      <xdr:colOff>19050</xdr:colOff>
      <xdr:row>18</xdr:row>
      <xdr:rowOff>104775</xdr:rowOff>
    </xdr:to>
    <xdr:pic>
      <xdr:nvPicPr>
        <xdr:cNvPr id="7" name="Рисунок 6">
          <a:extLst>
            <a:ext uri="{FF2B5EF4-FFF2-40B4-BE49-F238E27FC236}">
              <a16:creationId xmlns:a16="http://schemas.microsoft.com/office/drawing/2014/main" id="{F2DB6B26-5A9F-4E6E-87FF-AF49826F2E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19774" y="2352674"/>
          <a:ext cx="723901" cy="723901"/>
        </a:xfrm>
        <a:prstGeom prst="rect">
          <a:avLst/>
        </a:prstGeom>
      </xdr:spPr>
    </xdr:pic>
    <xdr:clientData/>
  </xdr:twoCellAnchor>
  <xdr:twoCellAnchor editAs="oneCell">
    <xdr:from>
      <xdr:col>19</xdr:col>
      <xdr:colOff>133350</xdr:colOff>
      <xdr:row>15</xdr:row>
      <xdr:rowOff>95250</xdr:rowOff>
    </xdr:from>
    <xdr:to>
      <xdr:col>25</xdr:col>
      <xdr:colOff>28575</xdr:colOff>
      <xdr:row>19</xdr:row>
      <xdr:rowOff>123825</xdr:rowOff>
    </xdr:to>
    <xdr:pic>
      <xdr:nvPicPr>
        <xdr:cNvPr id="8" name="Рисунок 7">
          <a:extLst>
            <a:ext uri="{FF2B5EF4-FFF2-40B4-BE49-F238E27FC236}">
              <a16:creationId xmlns:a16="http://schemas.microsoft.com/office/drawing/2014/main" id="{7B37ED52-9E03-4592-AE94-253914AB23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67675" y="2428875"/>
          <a:ext cx="866775" cy="866775"/>
        </a:xfrm>
        <a:prstGeom prst="rect">
          <a:avLst/>
        </a:prstGeom>
      </xdr:spPr>
    </xdr:pic>
    <xdr:clientData/>
  </xdr:twoCellAnchor>
  <xdr:twoCellAnchor editAs="oneCell">
    <xdr:from>
      <xdr:col>0</xdr:col>
      <xdr:colOff>247649</xdr:colOff>
      <xdr:row>21</xdr:row>
      <xdr:rowOff>76199</xdr:rowOff>
    </xdr:from>
    <xdr:to>
      <xdr:col>1</xdr:col>
      <xdr:colOff>838200</xdr:colOff>
      <xdr:row>26</xdr:row>
      <xdr:rowOff>104775</xdr:rowOff>
    </xdr:to>
    <xdr:pic>
      <xdr:nvPicPr>
        <xdr:cNvPr id="9" name="Рисунок 8">
          <a:extLst>
            <a:ext uri="{FF2B5EF4-FFF2-40B4-BE49-F238E27FC236}">
              <a16:creationId xmlns:a16="http://schemas.microsoft.com/office/drawing/2014/main" id="{3958D418-D881-4BD1-9DB4-FCC2A6DDC80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47649" y="3457574"/>
          <a:ext cx="914401" cy="914401"/>
        </a:xfrm>
        <a:prstGeom prst="rect">
          <a:avLst/>
        </a:prstGeom>
      </xdr:spPr>
    </xdr:pic>
    <xdr:clientData/>
  </xdr:twoCellAnchor>
  <xdr:twoCellAnchor editAs="oneCell">
    <xdr:from>
      <xdr:col>8</xdr:col>
      <xdr:colOff>304800</xdr:colOff>
      <xdr:row>21</xdr:row>
      <xdr:rowOff>47625</xdr:rowOff>
    </xdr:from>
    <xdr:to>
      <xdr:col>9</xdr:col>
      <xdr:colOff>933450</xdr:colOff>
      <xdr:row>26</xdr:row>
      <xdr:rowOff>114300</xdr:rowOff>
    </xdr:to>
    <xdr:pic>
      <xdr:nvPicPr>
        <xdr:cNvPr id="11" name="Рисунок 10">
          <a:extLst>
            <a:ext uri="{FF2B5EF4-FFF2-40B4-BE49-F238E27FC236}">
              <a16:creationId xmlns:a16="http://schemas.microsoft.com/office/drawing/2014/main" id="{835A4DA8-F425-4968-A47A-95108295B53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24500" y="3429000"/>
          <a:ext cx="952500" cy="952500"/>
        </a:xfrm>
        <a:prstGeom prst="rect">
          <a:avLst/>
        </a:prstGeom>
      </xdr:spPr>
    </xdr:pic>
    <xdr:clientData/>
  </xdr:twoCellAnchor>
  <xdr:twoCellAnchor editAs="oneCell">
    <xdr:from>
      <xdr:col>11</xdr:col>
      <xdr:colOff>123825</xdr:colOff>
      <xdr:row>21</xdr:row>
      <xdr:rowOff>95250</xdr:rowOff>
    </xdr:from>
    <xdr:to>
      <xdr:col>17</xdr:col>
      <xdr:colOff>19050</xdr:colOff>
      <xdr:row>26</xdr:row>
      <xdr:rowOff>76200</xdr:rowOff>
    </xdr:to>
    <xdr:pic>
      <xdr:nvPicPr>
        <xdr:cNvPr id="12" name="Рисунок 11">
          <a:extLst>
            <a:ext uri="{FF2B5EF4-FFF2-40B4-BE49-F238E27FC236}">
              <a16:creationId xmlns:a16="http://schemas.microsoft.com/office/drawing/2014/main" id="{6B27021B-EC30-4C34-AA32-521CD717102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900" y="3476625"/>
          <a:ext cx="866775" cy="866775"/>
        </a:xfrm>
        <a:prstGeom prst="rect">
          <a:avLst/>
        </a:prstGeom>
      </xdr:spPr>
    </xdr:pic>
    <xdr:clientData/>
  </xdr:twoCellAnchor>
  <xdr:twoCellAnchor editAs="oneCell">
    <xdr:from>
      <xdr:col>19</xdr:col>
      <xdr:colOff>85725</xdr:colOff>
      <xdr:row>21</xdr:row>
      <xdr:rowOff>38099</xdr:rowOff>
    </xdr:from>
    <xdr:to>
      <xdr:col>25</xdr:col>
      <xdr:colOff>76200</xdr:colOff>
      <xdr:row>26</xdr:row>
      <xdr:rowOff>114299</xdr:rowOff>
    </xdr:to>
    <xdr:pic>
      <xdr:nvPicPr>
        <xdr:cNvPr id="14" name="Рисунок 13">
          <a:extLst>
            <a:ext uri="{FF2B5EF4-FFF2-40B4-BE49-F238E27FC236}">
              <a16:creationId xmlns:a16="http://schemas.microsoft.com/office/drawing/2014/main" id="{28DE615E-E8C7-4DD9-BAF5-612A888D0D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0050" y="3419474"/>
          <a:ext cx="962025" cy="962025"/>
        </a:xfrm>
        <a:prstGeom prst="rect">
          <a:avLst/>
        </a:prstGeom>
      </xdr:spPr>
    </xdr:pic>
    <xdr:clientData/>
  </xdr:twoCellAnchor>
  <xdr:twoCellAnchor editAs="oneCell">
    <xdr:from>
      <xdr:col>1</xdr:col>
      <xdr:colOff>352424</xdr:colOff>
      <xdr:row>27</xdr:row>
      <xdr:rowOff>47625</xdr:rowOff>
    </xdr:from>
    <xdr:to>
      <xdr:col>1</xdr:col>
      <xdr:colOff>933449</xdr:colOff>
      <xdr:row>30</xdr:row>
      <xdr:rowOff>66675</xdr:rowOff>
    </xdr:to>
    <xdr:pic>
      <xdr:nvPicPr>
        <xdr:cNvPr id="15" name="Рисунок 14">
          <a:extLst>
            <a:ext uri="{FF2B5EF4-FFF2-40B4-BE49-F238E27FC236}">
              <a16:creationId xmlns:a16="http://schemas.microsoft.com/office/drawing/2014/main" id="{679A4DE0-8F01-4E0D-9255-4565920AFC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6274" y="4476750"/>
          <a:ext cx="581025" cy="581025"/>
        </a:xfrm>
        <a:prstGeom prst="rect">
          <a:avLst/>
        </a:prstGeom>
      </xdr:spPr>
    </xdr:pic>
    <xdr:clientData/>
  </xdr:twoCellAnchor>
  <xdr:twoCellAnchor editAs="oneCell">
    <xdr:from>
      <xdr:col>0</xdr:col>
      <xdr:colOff>1</xdr:colOff>
      <xdr:row>28</xdr:row>
      <xdr:rowOff>47624</xdr:rowOff>
    </xdr:from>
    <xdr:to>
      <xdr:col>1</xdr:col>
      <xdr:colOff>457201</xdr:colOff>
      <xdr:row>33</xdr:row>
      <xdr:rowOff>19049</xdr:rowOff>
    </xdr:to>
    <xdr:pic>
      <xdr:nvPicPr>
        <xdr:cNvPr id="16" name="Рисунок 15">
          <a:extLst>
            <a:ext uri="{FF2B5EF4-FFF2-40B4-BE49-F238E27FC236}">
              <a16:creationId xmlns:a16="http://schemas.microsoft.com/office/drawing/2014/main" id="{F1E555D1-B8EF-42F0-9922-77E59FF709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 y="4714874"/>
          <a:ext cx="781050" cy="781050"/>
        </a:xfrm>
        <a:prstGeom prst="rect">
          <a:avLst/>
        </a:prstGeom>
      </xdr:spPr>
    </xdr:pic>
    <xdr:clientData/>
  </xdr:twoCellAnchor>
  <xdr:twoCellAnchor editAs="oneCell">
    <xdr:from>
      <xdr:col>2</xdr:col>
      <xdr:colOff>295275</xdr:colOff>
      <xdr:row>27</xdr:row>
      <xdr:rowOff>85724</xdr:rowOff>
    </xdr:from>
    <xdr:to>
      <xdr:col>3</xdr:col>
      <xdr:colOff>933450</xdr:colOff>
      <xdr:row>32</xdr:row>
      <xdr:rowOff>161924</xdr:rowOff>
    </xdr:to>
    <xdr:pic>
      <xdr:nvPicPr>
        <xdr:cNvPr id="17" name="Рисунок 16">
          <a:extLst>
            <a:ext uri="{FF2B5EF4-FFF2-40B4-BE49-F238E27FC236}">
              <a16:creationId xmlns:a16="http://schemas.microsoft.com/office/drawing/2014/main" id="{92FAB4CF-EC35-4A65-A459-D39DF19215D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0200" y="4514849"/>
          <a:ext cx="962025" cy="962025"/>
        </a:xfrm>
        <a:prstGeom prst="rect">
          <a:avLst/>
        </a:prstGeom>
      </xdr:spPr>
    </xdr:pic>
    <xdr:clientData/>
  </xdr:twoCellAnchor>
  <xdr:twoCellAnchor editAs="oneCell">
    <xdr:from>
      <xdr:col>4</xdr:col>
      <xdr:colOff>295275</xdr:colOff>
      <xdr:row>27</xdr:row>
      <xdr:rowOff>85724</xdr:rowOff>
    </xdr:from>
    <xdr:to>
      <xdr:col>5</xdr:col>
      <xdr:colOff>933450</xdr:colOff>
      <xdr:row>32</xdr:row>
      <xdr:rowOff>161924</xdr:rowOff>
    </xdr:to>
    <xdr:pic>
      <xdr:nvPicPr>
        <xdr:cNvPr id="18" name="Рисунок 17">
          <a:extLst>
            <a:ext uri="{FF2B5EF4-FFF2-40B4-BE49-F238E27FC236}">
              <a16:creationId xmlns:a16="http://schemas.microsoft.com/office/drawing/2014/main" id="{69F65863-34EA-4DF5-95C5-8B5BC9D0B6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514849"/>
          <a:ext cx="962025" cy="962025"/>
        </a:xfrm>
        <a:prstGeom prst="rect">
          <a:avLst/>
        </a:prstGeom>
      </xdr:spPr>
    </xdr:pic>
    <xdr:clientData/>
  </xdr:twoCellAnchor>
  <xdr:twoCellAnchor editAs="oneCell">
    <xdr:from>
      <xdr:col>6</xdr:col>
      <xdr:colOff>304800</xdr:colOff>
      <xdr:row>27</xdr:row>
      <xdr:rowOff>47625</xdr:rowOff>
    </xdr:from>
    <xdr:to>
      <xdr:col>7</xdr:col>
      <xdr:colOff>933450</xdr:colOff>
      <xdr:row>32</xdr:row>
      <xdr:rowOff>114300</xdr:rowOff>
    </xdr:to>
    <xdr:pic>
      <xdr:nvPicPr>
        <xdr:cNvPr id="19" name="Рисунок 18">
          <a:extLst>
            <a:ext uri="{FF2B5EF4-FFF2-40B4-BE49-F238E27FC236}">
              <a16:creationId xmlns:a16="http://schemas.microsoft.com/office/drawing/2014/main" id="{52031DA0-371A-4910-A9AE-A18F2B64BF3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219575" y="4476750"/>
          <a:ext cx="952500" cy="952500"/>
        </a:xfrm>
        <a:prstGeom prst="rect">
          <a:avLst/>
        </a:prstGeom>
      </xdr:spPr>
    </xdr:pic>
    <xdr:clientData/>
  </xdr:twoCellAnchor>
  <xdr:twoCellAnchor editAs="oneCell">
    <xdr:from>
      <xdr:col>0</xdr:col>
      <xdr:colOff>314325</xdr:colOff>
      <xdr:row>33</xdr:row>
      <xdr:rowOff>57150</xdr:rowOff>
    </xdr:from>
    <xdr:to>
      <xdr:col>1</xdr:col>
      <xdr:colOff>942975</xdr:colOff>
      <xdr:row>38</xdr:row>
      <xdr:rowOff>123825</xdr:rowOff>
    </xdr:to>
    <xdr:pic>
      <xdr:nvPicPr>
        <xdr:cNvPr id="20" name="Рисунок 19">
          <a:extLst>
            <a:ext uri="{FF2B5EF4-FFF2-40B4-BE49-F238E27FC236}">
              <a16:creationId xmlns:a16="http://schemas.microsoft.com/office/drawing/2014/main" id="{CDACAF0C-79E6-48D7-953F-1FBB18CA35B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4325" y="5534025"/>
          <a:ext cx="952500" cy="952500"/>
        </a:xfrm>
        <a:prstGeom prst="rect">
          <a:avLst/>
        </a:prstGeom>
      </xdr:spPr>
    </xdr:pic>
    <xdr:clientData/>
  </xdr:twoCellAnchor>
  <xdr:twoCellAnchor editAs="oneCell">
    <xdr:from>
      <xdr:col>2</xdr:col>
      <xdr:colOff>304800</xdr:colOff>
      <xdr:row>33</xdr:row>
      <xdr:rowOff>57150</xdr:rowOff>
    </xdr:from>
    <xdr:to>
      <xdr:col>3</xdr:col>
      <xdr:colOff>933450</xdr:colOff>
      <xdr:row>38</xdr:row>
      <xdr:rowOff>123825</xdr:rowOff>
    </xdr:to>
    <xdr:pic>
      <xdr:nvPicPr>
        <xdr:cNvPr id="21" name="Рисунок 20">
          <a:extLst>
            <a:ext uri="{FF2B5EF4-FFF2-40B4-BE49-F238E27FC236}">
              <a16:creationId xmlns:a16="http://schemas.microsoft.com/office/drawing/2014/main" id="{E3973422-D32E-4FFD-B2C6-EF70F27BED8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5534025"/>
          <a:ext cx="952500" cy="952500"/>
        </a:xfrm>
        <a:prstGeom prst="rect">
          <a:avLst/>
        </a:prstGeom>
      </xdr:spPr>
    </xdr:pic>
    <xdr:clientData/>
  </xdr:twoCellAnchor>
  <xdr:twoCellAnchor editAs="oneCell">
    <xdr:from>
      <xdr:col>5</xdr:col>
      <xdr:colOff>323850</xdr:colOff>
      <xdr:row>33</xdr:row>
      <xdr:rowOff>38100</xdr:rowOff>
    </xdr:from>
    <xdr:to>
      <xdr:col>5</xdr:col>
      <xdr:colOff>952500</xdr:colOff>
      <xdr:row>36</xdr:row>
      <xdr:rowOff>104775</xdr:rowOff>
    </xdr:to>
    <xdr:pic>
      <xdr:nvPicPr>
        <xdr:cNvPr id="23" name="Рисунок 22">
          <a:extLst>
            <a:ext uri="{FF2B5EF4-FFF2-40B4-BE49-F238E27FC236}">
              <a16:creationId xmlns:a16="http://schemas.microsoft.com/office/drawing/2014/main" id="{EDA792F7-3527-42A3-87F2-E5DE78E2ED9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57550" y="5514975"/>
          <a:ext cx="628650" cy="628650"/>
        </a:xfrm>
        <a:prstGeom prst="rect">
          <a:avLst/>
        </a:prstGeom>
      </xdr:spPr>
    </xdr:pic>
    <xdr:clientData/>
  </xdr:twoCellAnchor>
  <xdr:twoCellAnchor editAs="oneCell">
    <xdr:from>
      <xdr:col>4</xdr:col>
      <xdr:colOff>9526</xdr:colOff>
      <xdr:row>34</xdr:row>
      <xdr:rowOff>104775</xdr:rowOff>
    </xdr:from>
    <xdr:to>
      <xdr:col>5</xdr:col>
      <xdr:colOff>400050</xdr:colOff>
      <xdr:row>39</xdr:row>
      <xdr:rowOff>9524</xdr:rowOff>
    </xdr:to>
    <xdr:pic>
      <xdr:nvPicPr>
        <xdr:cNvPr id="24" name="Рисунок 23">
          <a:extLst>
            <a:ext uri="{FF2B5EF4-FFF2-40B4-BE49-F238E27FC236}">
              <a16:creationId xmlns:a16="http://schemas.microsoft.com/office/drawing/2014/main" id="{BBCA9D0E-1DDD-45E1-A1B8-AF299A23DF2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19376" y="5819775"/>
          <a:ext cx="714374" cy="714374"/>
        </a:xfrm>
        <a:prstGeom prst="rect">
          <a:avLst/>
        </a:prstGeom>
      </xdr:spPr>
    </xdr:pic>
    <xdr:clientData/>
  </xdr:twoCellAnchor>
  <xdr:twoCellAnchor editAs="oneCell">
    <xdr:from>
      <xdr:col>7</xdr:col>
      <xdr:colOff>314325</xdr:colOff>
      <xdr:row>33</xdr:row>
      <xdr:rowOff>57150</xdr:rowOff>
    </xdr:from>
    <xdr:to>
      <xdr:col>7</xdr:col>
      <xdr:colOff>942975</xdr:colOff>
      <xdr:row>36</xdr:row>
      <xdr:rowOff>123825</xdr:rowOff>
    </xdr:to>
    <xdr:pic>
      <xdr:nvPicPr>
        <xdr:cNvPr id="25" name="Рисунок 24">
          <a:extLst>
            <a:ext uri="{FF2B5EF4-FFF2-40B4-BE49-F238E27FC236}">
              <a16:creationId xmlns:a16="http://schemas.microsoft.com/office/drawing/2014/main" id="{DE07048E-4D2D-4FE5-8AC2-77A74254871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2950" y="5534025"/>
          <a:ext cx="628650" cy="628650"/>
        </a:xfrm>
        <a:prstGeom prst="rect">
          <a:avLst/>
        </a:prstGeom>
      </xdr:spPr>
    </xdr:pic>
    <xdr:clientData/>
  </xdr:twoCellAnchor>
  <xdr:twoCellAnchor editAs="oneCell">
    <xdr:from>
      <xdr:col>6</xdr:col>
      <xdr:colOff>1</xdr:colOff>
      <xdr:row>34</xdr:row>
      <xdr:rowOff>123825</xdr:rowOff>
    </xdr:from>
    <xdr:to>
      <xdr:col>7</xdr:col>
      <xdr:colOff>390525</xdr:colOff>
      <xdr:row>39</xdr:row>
      <xdr:rowOff>28574</xdr:rowOff>
    </xdr:to>
    <xdr:pic>
      <xdr:nvPicPr>
        <xdr:cNvPr id="26" name="Рисунок 25">
          <a:extLst>
            <a:ext uri="{FF2B5EF4-FFF2-40B4-BE49-F238E27FC236}">
              <a16:creationId xmlns:a16="http://schemas.microsoft.com/office/drawing/2014/main" id="{5D9A7CA7-D5DD-4EDB-8711-47E9F87D6F5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914776" y="5838825"/>
          <a:ext cx="714374" cy="714374"/>
        </a:xfrm>
        <a:prstGeom prst="rect">
          <a:avLst/>
        </a:prstGeom>
      </xdr:spPr>
    </xdr:pic>
    <xdr:clientData/>
  </xdr:twoCellAnchor>
  <xdr:twoCellAnchor editAs="oneCell">
    <xdr:from>
      <xdr:col>1</xdr:col>
      <xdr:colOff>466725</xdr:colOff>
      <xdr:row>39</xdr:row>
      <xdr:rowOff>66675</xdr:rowOff>
    </xdr:from>
    <xdr:to>
      <xdr:col>1</xdr:col>
      <xdr:colOff>895349</xdr:colOff>
      <xdr:row>41</xdr:row>
      <xdr:rowOff>95249</xdr:rowOff>
    </xdr:to>
    <xdr:pic>
      <xdr:nvPicPr>
        <xdr:cNvPr id="27" name="Рисунок 26">
          <a:extLst>
            <a:ext uri="{FF2B5EF4-FFF2-40B4-BE49-F238E27FC236}">
              <a16:creationId xmlns:a16="http://schemas.microsoft.com/office/drawing/2014/main" id="{B0DC34F5-322E-4DC7-B0DB-535EA64658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90575" y="6591300"/>
          <a:ext cx="428624" cy="428624"/>
        </a:xfrm>
        <a:prstGeom prst="rect">
          <a:avLst/>
        </a:prstGeom>
      </xdr:spPr>
    </xdr:pic>
    <xdr:clientData/>
  </xdr:twoCellAnchor>
  <xdr:twoCellAnchor editAs="oneCell">
    <xdr:from>
      <xdr:col>1</xdr:col>
      <xdr:colOff>438151</xdr:colOff>
      <xdr:row>41</xdr:row>
      <xdr:rowOff>114300</xdr:rowOff>
    </xdr:from>
    <xdr:to>
      <xdr:col>1</xdr:col>
      <xdr:colOff>962024</xdr:colOff>
      <xdr:row>44</xdr:row>
      <xdr:rowOff>152398</xdr:rowOff>
    </xdr:to>
    <xdr:pic>
      <xdr:nvPicPr>
        <xdr:cNvPr id="28" name="Рисунок 27">
          <a:extLst>
            <a:ext uri="{FF2B5EF4-FFF2-40B4-BE49-F238E27FC236}">
              <a16:creationId xmlns:a16="http://schemas.microsoft.com/office/drawing/2014/main" id="{522F78DB-9566-4D4B-A6ED-2EC2B886C4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62001" y="7038975"/>
          <a:ext cx="523873" cy="523873"/>
        </a:xfrm>
        <a:prstGeom prst="rect">
          <a:avLst/>
        </a:prstGeom>
      </xdr:spPr>
    </xdr:pic>
    <xdr:clientData/>
  </xdr:twoCellAnchor>
  <xdr:twoCellAnchor editAs="oneCell">
    <xdr:from>
      <xdr:col>0</xdr:col>
      <xdr:colOff>57149</xdr:colOff>
      <xdr:row>40</xdr:row>
      <xdr:rowOff>152401</xdr:rowOff>
    </xdr:from>
    <xdr:to>
      <xdr:col>1</xdr:col>
      <xdr:colOff>409573</xdr:colOff>
      <xdr:row>45</xdr:row>
      <xdr:rowOff>19050</xdr:rowOff>
    </xdr:to>
    <xdr:pic>
      <xdr:nvPicPr>
        <xdr:cNvPr id="30" name="Рисунок 29">
          <a:extLst>
            <a:ext uri="{FF2B5EF4-FFF2-40B4-BE49-F238E27FC236}">
              <a16:creationId xmlns:a16="http://schemas.microsoft.com/office/drawing/2014/main" id="{A7B76D6B-CC5D-436F-B7B4-687E970DF8F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7149" y="6915151"/>
          <a:ext cx="676274" cy="676274"/>
        </a:xfrm>
        <a:prstGeom prst="rect">
          <a:avLst/>
        </a:prstGeom>
      </xdr:spPr>
    </xdr:pic>
    <xdr:clientData/>
  </xdr:twoCellAnchor>
  <xdr:twoCellAnchor editAs="oneCell">
    <xdr:from>
      <xdr:col>2</xdr:col>
      <xdr:colOff>295273</xdr:colOff>
      <xdr:row>39</xdr:row>
      <xdr:rowOff>66675</xdr:rowOff>
    </xdr:from>
    <xdr:to>
      <xdr:col>3</xdr:col>
      <xdr:colOff>933448</xdr:colOff>
      <xdr:row>44</xdr:row>
      <xdr:rowOff>142875</xdr:rowOff>
    </xdr:to>
    <xdr:pic>
      <xdr:nvPicPr>
        <xdr:cNvPr id="31" name="Рисунок 30">
          <a:extLst>
            <a:ext uri="{FF2B5EF4-FFF2-40B4-BE49-F238E27FC236}">
              <a16:creationId xmlns:a16="http://schemas.microsoft.com/office/drawing/2014/main" id="{B19AD96E-4857-48AA-86D8-4BF6D1CD32F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600198" y="6591300"/>
          <a:ext cx="962025" cy="9620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457201</xdr:colOff>
      <xdr:row>9</xdr:row>
      <xdr:rowOff>57150</xdr:rowOff>
    </xdr:from>
    <xdr:to>
      <xdr:col>1</xdr:col>
      <xdr:colOff>885825</xdr:colOff>
      <xdr:row>11</xdr:row>
      <xdr:rowOff>47624</xdr:rowOff>
    </xdr:to>
    <xdr:pic>
      <xdr:nvPicPr>
        <xdr:cNvPr id="2" name="Рисунок 1">
          <a:extLst>
            <a:ext uri="{FF2B5EF4-FFF2-40B4-BE49-F238E27FC236}">
              <a16:creationId xmlns:a16="http://schemas.microsoft.com/office/drawing/2014/main" id="{A39C3207-215B-4198-89E2-07DAED7FC31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1051" y="1343025"/>
          <a:ext cx="428624" cy="428624"/>
        </a:xfrm>
        <a:prstGeom prst="rect">
          <a:avLst/>
        </a:prstGeom>
      </xdr:spPr>
    </xdr:pic>
    <xdr:clientData/>
  </xdr:twoCellAnchor>
  <xdr:twoCellAnchor editAs="oneCell">
    <xdr:from>
      <xdr:col>1</xdr:col>
      <xdr:colOff>428627</xdr:colOff>
      <xdr:row>11</xdr:row>
      <xdr:rowOff>104775</xdr:rowOff>
    </xdr:from>
    <xdr:to>
      <xdr:col>1</xdr:col>
      <xdr:colOff>952500</xdr:colOff>
      <xdr:row>14</xdr:row>
      <xdr:rowOff>28573</xdr:rowOff>
    </xdr:to>
    <xdr:pic>
      <xdr:nvPicPr>
        <xdr:cNvPr id="3" name="Рисунок 2">
          <a:extLst>
            <a:ext uri="{FF2B5EF4-FFF2-40B4-BE49-F238E27FC236}">
              <a16:creationId xmlns:a16="http://schemas.microsoft.com/office/drawing/2014/main" id="{14AC4C1F-77C9-4B9D-8F33-2F1A6CECCE6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52477" y="1790700"/>
          <a:ext cx="523873" cy="523873"/>
        </a:xfrm>
        <a:prstGeom prst="rect">
          <a:avLst/>
        </a:prstGeom>
      </xdr:spPr>
    </xdr:pic>
    <xdr:clientData/>
  </xdr:twoCellAnchor>
  <xdr:twoCellAnchor editAs="oneCell">
    <xdr:from>
      <xdr:col>0</xdr:col>
      <xdr:colOff>47625</xdr:colOff>
      <xdr:row>10</xdr:row>
      <xdr:rowOff>142876</xdr:rowOff>
    </xdr:from>
    <xdr:to>
      <xdr:col>1</xdr:col>
      <xdr:colOff>400049</xdr:colOff>
      <xdr:row>14</xdr:row>
      <xdr:rowOff>19050</xdr:rowOff>
    </xdr:to>
    <xdr:pic>
      <xdr:nvPicPr>
        <xdr:cNvPr id="4" name="Рисунок 3">
          <a:extLst>
            <a:ext uri="{FF2B5EF4-FFF2-40B4-BE49-F238E27FC236}">
              <a16:creationId xmlns:a16="http://schemas.microsoft.com/office/drawing/2014/main" id="{A03F4575-017B-46B8-96B9-605F3EC846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 y="1666876"/>
          <a:ext cx="676274" cy="676274"/>
        </a:xfrm>
        <a:prstGeom prst="rect">
          <a:avLst/>
        </a:prstGeom>
      </xdr:spPr>
    </xdr:pic>
    <xdr:clientData/>
  </xdr:twoCellAnchor>
  <xdr:twoCellAnchor editAs="oneCell">
    <xdr:from>
      <xdr:col>2</xdr:col>
      <xdr:colOff>285749</xdr:colOff>
      <xdr:row>9</xdr:row>
      <xdr:rowOff>57150</xdr:rowOff>
    </xdr:from>
    <xdr:to>
      <xdr:col>3</xdr:col>
      <xdr:colOff>923924</xdr:colOff>
      <xdr:row>13</xdr:row>
      <xdr:rowOff>180975</xdr:rowOff>
    </xdr:to>
    <xdr:pic>
      <xdr:nvPicPr>
        <xdr:cNvPr id="5" name="Рисунок 4">
          <a:extLst>
            <a:ext uri="{FF2B5EF4-FFF2-40B4-BE49-F238E27FC236}">
              <a16:creationId xmlns:a16="http://schemas.microsoft.com/office/drawing/2014/main" id="{AE988C15-29B0-4FC9-9C0B-3EA6294137D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90674" y="1343025"/>
          <a:ext cx="962025" cy="962025"/>
        </a:xfrm>
        <a:prstGeom prst="rect">
          <a:avLst/>
        </a:prstGeom>
      </xdr:spPr>
    </xdr:pic>
    <xdr:clientData/>
  </xdr:twoCellAnchor>
  <xdr:twoCellAnchor editAs="oneCell">
    <xdr:from>
      <xdr:col>8</xdr:col>
      <xdr:colOff>314325</xdr:colOff>
      <xdr:row>9</xdr:row>
      <xdr:rowOff>85724</xdr:rowOff>
    </xdr:from>
    <xdr:to>
      <xdr:col>9</xdr:col>
      <xdr:colOff>895350</xdr:colOff>
      <xdr:row>13</xdr:row>
      <xdr:rowOff>152399</xdr:rowOff>
    </xdr:to>
    <xdr:pic>
      <xdr:nvPicPr>
        <xdr:cNvPr id="6" name="Рисунок 5">
          <a:extLst>
            <a:ext uri="{FF2B5EF4-FFF2-40B4-BE49-F238E27FC236}">
              <a16:creationId xmlns:a16="http://schemas.microsoft.com/office/drawing/2014/main" id="{CE7E485D-0030-4A44-AD48-E861C4E87B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1371599"/>
          <a:ext cx="904875" cy="904875"/>
        </a:xfrm>
        <a:prstGeom prst="rect">
          <a:avLst/>
        </a:prstGeom>
      </xdr:spPr>
    </xdr:pic>
    <xdr:clientData/>
  </xdr:twoCellAnchor>
  <xdr:twoCellAnchor editAs="oneCell">
    <xdr:from>
      <xdr:col>19</xdr:col>
      <xdr:colOff>133350</xdr:colOff>
      <xdr:row>9</xdr:row>
      <xdr:rowOff>85724</xdr:rowOff>
    </xdr:from>
    <xdr:to>
      <xdr:col>25</xdr:col>
      <xdr:colOff>66675</xdr:colOff>
      <xdr:row>13</xdr:row>
      <xdr:rowOff>152399</xdr:rowOff>
    </xdr:to>
    <xdr:pic>
      <xdr:nvPicPr>
        <xdr:cNvPr id="8" name="Рисунок 7">
          <a:extLst>
            <a:ext uri="{FF2B5EF4-FFF2-40B4-BE49-F238E27FC236}">
              <a16:creationId xmlns:a16="http://schemas.microsoft.com/office/drawing/2014/main" id="{78576AC6-1BD5-4401-84D9-4F575E74F3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067675" y="1371599"/>
          <a:ext cx="904875" cy="904875"/>
        </a:xfrm>
        <a:prstGeom prst="rect">
          <a:avLst/>
        </a:prstGeom>
      </xdr:spPr>
    </xdr:pic>
    <xdr:clientData/>
  </xdr:twoCellAnchor>
  <xdr:twoCellAnchor editAs="oneCell">
    <xdr:from>
      <xdr:col>0</xdr:col>
      <xdr:colOff>276225</xdr:colOff>
      <xdr:row>15</xdr:row>
      <xdr:rowOff>38100</xdr:rowOff>
    </xdr:from>
    <xdr:to>
      <xdr:col>1</xdr:col>
      <xdr:colOff>923925</xdr:colOff>
      <xdr:row>19</xdr:row>
      <xdr:rowOff>171450</xdr:rowOff>
    </xdr:to>
    <xdr:pic>
      <xdr:nvPicPr>
        <xdr:cNvPr id="10" name="Рисунок 9">
          <a:extLst>
            <a:ext uri="{FF2B5EF4-FFF2-40B4-BE49-F238E27FC236}">
              <a16:creationId xmlns:a16="http://schemas.microsoft.com/office/drawing/2014/main" id="{0DEEE7DD-C207-4874-9DD9-F0C14119C32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5" y="2371725"/>
          <a:ext cx="971550" cy="971550"/>
        </a:xfrm>
        <a:prstGeom prst="rect">
          <a:avLst/>
        </a:prstGeom>
      </xdr:spPr>
    </xdr:pic>
    <xdr:clientData/>
  </xdr:twoCellAnchor>
  <xdr:twoCellAnchor editAs="oneCell">
    <xdr:from>
      <xdr:col>2</xdr:col>
      <xdr:colOff>238125</xdr:colOff>
      <xdr:row>15</xdr:row>
      <xdr:rowOff>47625</xdr:rowOff>
    </xdr:from>
    <xdr:to>
      <xdr:col>3</xdr:col>
      <xdr:colOff>885825</xdr:colOff>
      <xdr:row>19</xdr:row>
      <xdr:rowOff>180975</xdr:rowOff>
    </xdr:to>
    <xdr:pic>
      <xdr:nvPicPr>
        <xdr:cNvPr id="11" name="Рисунок 10">
          <a:extLst>
            <a:ext uri="{FF2B5EF4-FFF2-40B4-BE49-F238E27FC236}">
              <a16:creationId xmlns:a16="http://schemas.microsoft.com/office/drawing/2014/main" id="{3CE08FD5-BBE8-4806-B35A-BC4760F07FC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43050" y="2381250"/>
          <a:ext cx="971550" cy="971550"/>
        </a:xfrm>
        <a:prstGeom prst="rect">
          <a:avLst/>
        </a:prstGeom>
      </xdr:spPr>
    </xdr:pic>
    <xdr:clientData/>
  </xdr:twoCellAnchor>
  <xdr:twoCellAnchor editAs="oneCell">
    <xdr:from>
      <xdr:col>5</xdr:col>
      <xdr:colOff>9525</xdr:colOff>
      <xdr:row>15</xdr:row>
      <xdr:rowOff>66674</xdr:rowOff>
    </xdr:from>
    <xdr:to>
      <xdr:col>5</xdr:col>
      <xdr:colOff>914400</xdr:colOff>
      <xdr:row>19</xdr:row>
      <xdr:rowOff>133349</xdr:rowOff>
    </xdr:to>
    <xdr:pic>
      <xdr:nvPicPr>
        <xdr:cNvPr id="12" name="Рисунок 11">
          <a:extLst>
            <a:ext uri="{FF2B5EF4-FFF2-40B4-BE49-F238E27FC236}">
              <a16:creationId xmlns:a16="http://schemas.microsoft.com/office/drawing/2014/main" id="{30D268F4-FF44-493C-82BE-B8BEC29C1A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43225" y="2400299"/>
          <a:ext cx="904875" cy="904875"/>
        </a:xfrm>
        <a:prstGeom prst="rect">
          <a:avLst/>
        </a:prstGeom>
      </xdr:spPr>
    </xdr:pic>
    <xdr:clientData/>
  </xdr:twoCellAnchor>
  <xdr:twoCellAnchor editAs="oneCell">
    <xdr:from>
      <xdr:col>8</xdr:col>
      <xdr:colOff>276225</xdr:colOff>
      <xdr:row>15</xdr:row>
      <xdr:rowOff>38100</xdr:rowOff>
    </xdr:from>
    <xdr:to>
      <xdr:col>9</xdr:col>
      <xdr:colOff>923925</xdr:colOff>
      <xdr:row>19</xdr:row>
      <xdr:rowOff>171450</xdr:rowOff>
    </xdr:to>
    <xdr:pic>
      <xdr:nvPicPr>
        <xdr:cNvPr id="13" name="Рисунок 12">
          <a:extLst>
            <a:ext uri="{FF2B5EF4-FFF2-40B4-BE49-F238E27FC236}">
              <a16:creationId xmlns:a16="http://schemas.microsoft.com/office/drawing/2014/main" id="{DDF55F01-4011-439A-B304-DF2B3FF6B7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95925" y="2371725"/>
          <a:ext cx="971550" cy="971550"/>
        </a:xfrm>
        <a:prstGeom prst="rect">
          <a:avLst/>
        </a:prstGeom>
      </xdr:spPr>
    </xdr:pic>
    <xdr:clientData/>
  </xdr:twoCellAnchor>
  <xdr:twoCellAnchor editAs="oneCell">
    <xdr:from>
      <xdr:col>14</xdr:col>
      <xdr:colOff>9524</xdr:colOff>
      <xdr:row>15</xdr:row>
      <xdr:rowOff>47625</xdr:rowOff>
    </xdr:from>
    <xdr:to>
      <xdr:col>17</xdr:col>
      <xdr:colOff>66675</xdr:colOff>
      <xdr:row>17</xdr:row>
      <xdr:rowOff>152401</xdr:rowOff>
    </xdr:to>
    <xdr:pic>
      <xdr:nvPicPr>
        <xdr:cNvPr id="14" name="Рисунок 13">
          <a:extLst>
            <a:ext uri="{FF2B5EF4-FFF2-40B4-BE49-F238E27FC236}">
              <a16:creationId xmlns:a16="http://schemas.microsoft.com/office/drawing/2014/main" id="{1778D6F8-DF23-4102-9463-1998A84840D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91374" y="2381250"/>
          <a:ext cx="542926" cy="542926"/>
        </a:xfrm>
        <a:prstGeom prst="rect">
          <a:avLst/>
        </a:prstGeom>
      </xdr:spPr>
    </xdr:pic>
    <xdr:clientData/>
  </xdr:twoCellAnchor>
  <xdr:twoCellAnchor editAs="oneCell">
    <xdr:from>
      <xdr:col>10</xdr:col>
      <xdr:colOff>28575</xdr:colOff>
      <xdr:row>16</xdr:row>
      <xdr:rowOff>123824</xdr:rowOff>
    </xdr:from>
    <xdr:to>
      <xdr:col>14</xdr:col>
      <xdr:colOff>9525</xdr:colOff>
      <xdr:row>19</xdr:row>
      <xdr:rowOff>161924</xdr:rowOff>
    </xdr:to>
    <xdr:pic>
      <xdr:nvPicPr>
        <xdr:cNvPr id="16" name="Рисунок 15">
          <a:extLst>
            <a:ext uri="{FF2B5EF4-FFF2-40B4-BE49-F238E27FC236}">
              <a16:creationId xmlns:a16="http://schemas.microsoft.com/office/drawing/2014/main" id="{61CF40B6-AAFE-4669-B4B1-8BEC1E848D5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53200" y="2695574"/>
          <a:ext cx="638175" cy="638175"/>
        </a:xfrm>
        <a:prstGeom prst="rect">
          <a:avLst/>
        </a:prstGeom>
      </xdr:spPr>
    </xdr:pic>
    <xdr:clientData/>
  </xdr:twoCellAnchor>
  <xdr:twoCellAnchor editAs="oneCell">
    <xdr:from>
      <xdr:col>19</xdr:col>
      <xdr:colOff>76200</xdr:colOff>
      <xdr:row>15</xdr:row>
      <xdr:rowOff>38100</xdr:rowOff>
    </xdr:from>
    <xdr:to>
      <xdr:col>25</xdr:col>
      <xdr:colOff>76200</xdr:colOff>
      <xdr:row>19</xdr:row>
      <xdr:rowOff>171450</xdr:rowOff>
    </xdr:to>
    <xdr:pic>
      <xdr:nvPicPr>
        <xdr:cNvPr id="17" name="Рисунок 16">
          <a:extLst>
            <a:ext uri="{FF2B5EF4-FFF2-40B4-BE49-F238E27FC236}">
              <a16:creationId xmlns:a16="http://schemas.microsoft.com/office/drawing/2014/main" id="{68511C9E-6BA4-410E-9F8A-AD2A98E6F56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10525" y="2371725"/>
          <a:ext cx="971550" cy="971550"/>
        </a:xfrm>
        <a:prstGeom prst="rect">
          <a:avLst/>
        </a:prstGeom>
      </xdr:spPr>
    </xdr:pic>
    <xdr:clientData/>
  </xdr:twoCellAnchor>
  <xdr:twoCellAnchor editAs="oneCell">
    <xdr:from>
      <xdr:col>2</xdr:col>
      <xdr:colOff>285750</xdr:colOff>
      <xdr:row>21</xdr:row>
      <xdr:rowOff>38100</xdr:rowOff>
    </xdr:from>
    <xdr:to>
      <xdr:col>3</xdr:col>
      <xdr:colOff>933450</xdr:colOff>
      <xdr:row>26</xdr:row>
      <xdr:rowOff>123825</xdr:rowOff>
    </xdr:to>
    <xdr:pic>
      <xdr:nvPicPr>
        <xdr:cNvPr id="18" name="Рисунок 17">
          <a:extLst>
            <a:ext uri="{FF2B5EF4-FFF2-40B4-BE49-F238E27FC236}">
              <a16:creationId xmlns:a16="http://schemas.microsoft.com/office/drawing/2014/main" id="{C25ECDF8-6AE5-4710-AC46-11B1023752E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90675" y="3419475"/>
          <a:ext cx="971550" cy="971550"/>
        </a:xfrm>
        <a:prstGeom prst="rect">
          <a:avLst/>
        </a:prstGeom>
      </xdr:spPr>
    </xdr:pic>
    <xdr:clientData/>
  </xdr:twoCellAnchor>
  <xdr:twoCellAnchor editAs="oneCell">
    <xdr:from>
      <xdr:col>4</xdr:col>
      <xdr:colOff>257175</xdr:colOff>
      <xdr:row>21</xdr:row>
      <xdr:rowOff>47625</xdr:rowOff>
    </xdr:from>
    <xdr:to>
      <xdr:col>5</xdr:col>
      <xdr:colOff>904875</xdr:colOff>
      <xdr:row>26</xdr:row>
      <xdr:rowOff>133350</xdr:rowOff>
    </xdr:to>
    <xdr:pic>
      <xdr:nvPicPr>
        <xdr:cNvPr id="19" name="Рисунок 18">
          <a:extLst>
            <a:ext uri="{FF2B5EF4-FFF2-40B4-BE49-F238E27FC236}">
              <a16:creationId xmlns:a16="http://schemas.microsoft.com/office/drawing/2014/main" id="{09A43DF9-8318-4CEB-930D-6D994A5DBF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867025" y="3429000"/>
          <a:ext cx="971550" cy="971550"/>
        </a:xfrm>
        <a:prstGeom prst="rect">
          <a:avLst/>
        </a:prstGeom>
      </xdr:spPr>
    </xdr:pic>
    <xdr:clientData/>
  </xdr:twoCellAnchor>
  <xdr:twoCellAnchor editAs="oneCell">
    <xdr:from>
      <xdr:col>6</xdr:col>
      <xdr:colOff>295275</xdr:colOff>
      <xdr:row>21</xdr:row>
      <xdr:rowOff>47624</xdr:rowOff>
    </xdr:from>
    <xdr:to>
      <xdr:col>7</xdr:col>
      <xdr:colOff>933450</xdr:colOff>
      <xdr:row>26</xdr:row>
      <xdr:rowOff>123824</xdr:rowOff>
    </xdr:to>
    <xdr:pic>
      <xdr:nvPicPr>
        <xdr:cNvPr id="20" name="Рисунок 19">
          <a:extLst>
            <a:ext uri="{FF2B5EF4-FFF2-40B4-BE49-F238E27FC236}">
              <a16:creationId xmlns:a16="http://schemas.microsoft.com/office/drawing/2014/main" id="{F47EC988-D6AE-4F04-9C90-8AC561F34BD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428999"/>
          <a:ext cx="962025" cy="962025"/>
        </a:xfrm>
        <a:prstGeom prst="rect">
          <a:avLst/>
        </a:prstGeom>
      </xdr:spPr>
    </xdr:pic>
    <xdr:clientData/>
  </xdr:twoCellAnchor>
  <xdr:twoCellAnchor editAs="oneCell">
    <xdr:from>
      <xdr:col>19</xdr:col>
      <xdr:colOff>114300</xdr:colOff>
      <xdr:row>21</xdr:row>
      <xdr:rowOff>47624</xdr:rowOff>
    </xdr:from>
    <xdr:to>
      <xdr:col>26</xdr:col>
      <xdr:colOff>0</xdr:colOff>
      <xdr:row>26</xdr:row>
      <xdr:rowOff>123824</xdr:rowOff>
    </xdr:to>
    <xdr:pic>
      <xdr:nvPicPr>
        <xdr:cNvPr id="21" name="Рисунок 20">
          <a:extLst>
            <a:ext uri="{FF2B5EF4-FFF2-40B4-BE49-F238E27FC236}">
              <a16:creationId xmlns:a16="http://schemas.microsoft.com/office/drawing/2014/main" id="{5BD85453-366F-49AB-9CF8-EE9B73C4940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048625" y="3428999"/>
          <a:ext cx="962025" cy="962025"/>
        </a:xfrm>
        <a:prstGeom prst="rect">
          <a:avLst/>
        </a:prstGeom>
      </xdr:spPr>
    </xdr:pic>
    <xdr:clientData/>
  </xdr:twoCellAnchor>
  <xdr:twoCellAnchor editAs="oneCell">
    <xdr:from>
      <xdr:col>9</xdr:col>
      <xdr:colOff>0</xdr:colOff>
      <xdr:row>21</xdr:row>
      <xdr:rowOff>57149</xdr:rowOff>
    </xdr:from>
    <xdr:to>
      <xdr:col>9</xdr:col>
      <xdr:colOff>962025</xdr:colOff>
      <xdr:row>26</xdr:row>
      <xdr:rowOff>133349</xdr:rowOff>
    </xdr:to>
    <xdr:pic>
      <xdr:nvPicPr>
        <xdr:cNvPr id="22" name="Рисунок 21">
          <a:extLst>
            <a:ext uri="{FF2B5EF4-FFF2-40B4-BE49-F238E27FC236}">
              <a16:creationId xmlns:a16="http://schemas.microsoft.com/office/drawing/2014/main" id="{430188F8-D666-4713-8C8A-A3BED4DF9C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43550" y="3438524"/>
          <a:ext cx="962025" cy="962025"/>
        </a:xfrm>
        <a:prstGeom prst="rect">
          <a:avLst/>
        </a:prstGeom>
      </xdr:spPr>
    </xdr:pic>
    <xdr:clientData/>
  </xdr:twoCellAnchor>
  <xdr:twoCellAnchor editAs="oneCell">
    <xdr:from>
      <xdr:col>0</xdr:col>
      <xdr:colOff>295275</xdr:colOff>
      <xdr:row>27</xdr:row>
      <xdr:rowOff>47625</xdr:rowOff>
    </xdr:from>
    <xdr:to>
      <xdr:col>1</xdr:col>
      <xdr:colOff>942975</xdr:colOff>
      <xdr:row>32</xdr:row>
      <xdr:rowOff>133350</xdr:rowOff>
    </xdr:to>
    <xdr:pic>
      <xdr:nvPicPr>
        <xdr:cNvPr id="23" name="Рисунок 22">
          <a:extLst>
            <a:ext uri="{FF2B5EF4-FFF2-40B4-BE49-F238E27FC236}">
              <a16:creationId xmlns:a16="http://schemas.microsoft.com/office/drawing/2014/main" id="{2C93CFA5-DCB3-4956-B454-64515E3CAD3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95275" y="4476750"/>
          <a:ext cx="971550" cy="971550"/>
        </a:xfrm>
        <a:prstGeom prst="rect">
          <a:avLst/>
        </a:prstGeom>
      </xdr:spPr>
    </xdr:pic>
    <xdr:clientData/>
  </xdr:twoCellAnchor>
  <xdr:twoCellAnchor editAs="oneCell">
    <xdr:from>
      <xdr:col>8</xdr:col>
      <xdr:colOff>238125</xdr:colOff>
      <xdr:row>27</xdr:row>
      <xdr:rowOff>47625</xdr:rowOff>
    </xdr:from>
    <xdr:to>
      <xdr:col>9</xdr:col>
      <xdr:colOff>885825</xdr:colOff>
      <xdr:row>32</xdr:row>
      <xdr:rowOff>133350</xdr:rowOff>
    </xdr:to>
    <xdr:pic>
      <xdr:nvPicPr>
        <xdr:cNvPr id="24" name="Рисунок 23">
          <a:extLst>
            <a:ext uri="{FF2B5EF4-FFF2-40B4-BE49-F238E27FC236}">
              <a16:creationId xmlns:a16="http://schemas.microsoft.com/office/drawing/2014/main" id="{15B2E12D-5DCC-48E8-865E-5DBA5FE18D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57825" y="4476750"/>
          <a:ext cx="971550" cy="971550"/>
        </a:xfrm>
        <a:prstGeom prst="rect">
          <a:avLst/>
        </a:prstGeom>
      </xdr:spPr>
    </xdr:pic>
    <xdr:clientData/>
  </xdr:twoCellAnchor>
  <xdr:twoCellAnchor editAs="oneCell">
    <xdr:from>
      <xdr:col>11</xdr:col>
      <xdr:colOff>28575</xdr:colOff>
      <xdr:row>27</xdr:row>
      <xdr:rowOff>47625</xdr:rowOff>
    </xdr:from>
    <xdr:to>
      <xdr:col>17</xdr:col>
      <xdr:colOff>28575</xdr:colOff>
      <xdr:row>32</xdr:row>
      <xdr:rowOff>133350</xdr:rowOff>
    </xdr:to>
    <xdr:pic>
      <xdr:nvPicPr>
        <xdr:cNvPr id="25" name="Рисунок 24">
          <a:extLst>
            <a:ext uri="{FF2B5EF4-FFF2-40B4-BE49-F238E27FC236}">
              <a16:creationId xmlns:a16="http://schemas.microsoft.com/office/drawing/2014/main" id="{9DFBA31F-DE5B-4AB4-88DA-C76735A30D7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24650" y="4476750"/>
          <a:ext cx="971550" cy="971550"/>
        </a:xfrm>
        <a:prstGeom prst="rect">
          <a:avLst/>
        </a:prstGeom>
      </xdr:spPr>
    </xdr:pic>
    <xdr:clientData/>
  </xdr:twoCellAnchor>
  <xdr:twoCellAnchor editAs="oneCell">
    <xdr:from>
      <xdr:col>1</xdr:col>
      <xdr:colOff>304800</xdr:colOff>
      <xdr:row>33</xdr:row>
      <xdr:rowOff>47624</xdr:rowOff>
    </xdr:from>
    <xdr:to>
      <xdr:col>2</xdr:col>
      <xdr:colOff>0</xdr:colOff>
      <xdr:row>36</xdr:row>
      <xdr:rowOff>161924</xdr:rowOff>
    </xdr:to>
    <xdr:pic>
      <xdr:nvPicPr>
        <xdr:cNvPr id="26" name="Рисунок 25">
          <a:extLst>
            <a:ext uri="{FF2B5EF4-FFF2-40B4-BE49-F238E27FC236}">
              <a16:creationId xmlns:a16="http://schemas.microsoft.com/office/drawing/2014/main" id="{15751F3C-7D36-4B56-8991-9FE43488BB7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28650" y="5524499"/>
          <a:ext cx="676275" cy="676275"/>
        </a:xfrm>
        <a:prstGeom prst="rect">
          <a:avLst/>
        </a:prstGeom>
      </xdr:spPr>
    </xdr:pic>
    <xdr:clientData/>
  </xdr:twoCellAnchor>
  <xdr:twoCellAnchor editAs="oneCell">
    <xdr:from>
      <xdr:col>0</xdr:col>
      <xdr:colOff>47625</xdr:colOff>
      <xdr:row>35</xdr:row>
      <xdr:rowOff>0</xdr:rowOff>
    </xdr:from>
    <xdr:to>
      <xdr:col>1</xdr:col>
      <xdr:colOff>333375</xdr:colOff>
      <xdr:row>38</xdr:row>
      <xdr:rowOff>123825</xdr:rowOff>
    </xdr:to>
    <xdr:pic>
      <xdr:nvPicPr>
        <xdr:cNvPr id="27" name="Рисунок 26">
          <a:extLst>
            <a:ext uri="{FF2B5EF4-FFF2-40B4-BE49-F238E27FC236}">
              <a16:creationId xmlns:a16="http://schemas.microsoft.com/office/drawing/2014/main" id="{528D7C0B-5AB2-4AA9-A3C6-C46D2F055CE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625" y="5876925"/>
          <a:ext cx="609600" cy="609600"/>
        </a:xfrm>
        <a:prstGeom prst="rect">
          <a:avLst/>
        </a:prstGeom>
      </xdr:spPr>
    </xdr:pic>
    <xdr:clientData/>
  </xdr:twoCellAnchor>
  <xdr:twoCellAnchor editAs="oneCell">
    <xdr:from>
      <xdr:col>2</xdr:col>
      <xdr:colOff>257175</xdr:colOff>
      <xdr:row>33</xdr:row>
      <xdr:rowOff>47625</xdr:rowOff>
    </xdr:from>
    <xdr:to>
      <xdr:col>3</xdr:col>
      <xdr:colOff>904875</xdr:colOff>
      <xdr:row>38</xdr:row>
      <xdr:rowOff>133350</xdr:rowOff>
    </xdr:to>
    <xdr:pic>
      <xdr:nvPicPr>
        <xdr:cNvPr id="28" name="Рисунок 27">
          <a:extLst>
            <a:ext uri="{FF2B5EF4-FFF2-40B4-BE49-F238E27FC236}">
              <a16:creationId xmlns:a16="http://schemas.microsoft.com/office/drawing/2014/main" id="{F7AFD04A-0291-485A-AC1B-5F127E8ADBE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62100" y="5524500"/>
          <a:ext cx="971550" cy="971550"/>
        </a:xfrm>
        <a:prstGeom prst="rect">
          <a:avLst/>
        </a:prstGeom>
      </xdr:spPr>
    </xdr:pic>
    <xdr:clientData/>
  </xdr:twoCellAnchor>
  <xdr:twoCellAnchor editAs="oneCell">
    <xdr:from>
      <xdr:col>6</xdr:col>
      <xdr:colOff>209550</xdr:colOff>
      <xdr:row>33</xdr:row>
      <xdr:rowOff>38100</xdr:rowOff>
    </xdr:from>
    <xdr:to>
      <xdr:col>7</xdr:col>
      <xdr:colOff>857250</xdr:colOff>
      <xdr:row>38</xdr:row>
      <xdr:rowOff>123825</xdr:rowOff>
    </xdr:to>
    <xdr:pic>
      <xdr:nvPicPr>
        <xdr:cNvPr id="29" name="Рисунок 28">
          <a:extLst>
            <a:ext uri="{FF2B5EF4-FFF2-40B4-BE49-F238E27FC236}">
              <a16:creationId xmlns:a16="http://schemas.microsoft.com/office/drawing/2014/main" id="{D2D1CAF8-9E6D-4B6E-9875-400AB10D496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124325" y="5514975"/>
          <a:ext cx="971550" cy="971550"/>
        </a:xfrm>
        <a:prstGeom prst="rect">
          <a:avLst/>
        </a:prstGeom>
      </xdr:spPr>
    </xdr:pic>
    <xdr:clientData/>
  </xdr:twoCellAnchor>
  <xdr:twoCellAnchor editAs="oneCell">
    <xdr:from>
      <xdr:col>8</xdr:col>
      <xdr:colOff>219075</xdr:colOff>
      <xdr:row>33</xdr:row>
      <xdr:rowOff>47625</xdr:rowOff>
    </xdr:from>
    <xdr:to>
      <xdr:col>9</xdr:col>
      <xdr:colOff>866775</xdr:colOff>
      <xdr:row>38</xdr:row>
      <xdr:rowOff>133350</xdr:rowOff>
    </xdr:to>
    <xdr:pic>
      <xdr:nvPicPr>
        <xdr:cNvPr id="30" name="Рисунок 29">
          <a:extLst>
            <a:ext uri="{FF2B5EF4-FFF2-40B4-BE49-F238E27FC236}">
              <a16:creationId xmlns:a16="http://schemas.microsoft.com/office/drawing/2014/main" id="{0470F018-96C2-408C-81B6-675BF7CD311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5" y="5524500"/>
          <a:ext cx="971550" cy="971550"/>
        </a:xfrm>
        <a:prstGeom prst="rect">
          <a:avLst/>
        </a:prstGeom>
      </xdr:spPr>
    </xdr:pic>
    <xdr:clientData/>
  </xdr:twoCellAnchor>
  <xdr:twoCellAnchor editAs="oneCell">
    <xdr:from>
      <xdr:col>11</xdr:col>
      <xdr:colOff>47625</xdr:colOff>
      <xdr:row>33</xdr:row>
      <xdr:rowOff>47625</xdr:rowOff>
    </xdr:from>
    <xdr:to>
      <xdr:col>17</xdr:col>
      <xdr:colOff>47625</xdr:colOff>
      <xdr:row>38</xdr:row>
      <xdr:rowOff>133350</xdr:rowOff>
    </xdr:to>
    <xdr:pic>
      <xdr:nvPicPr>
        <xdr:cNvPr id="31" name="Рисунок 30">
          <a:extLst>
            <a:ext uri="{FF2B5EF4-FFF2-40B4-BE49-F238E27FC236}">
              <a16:creationId xmlns:a16="http://schemas.microsoft.com/office/drawing/2014/main" id="{A7A08977-1173-4D10-B816-CBA19424BB1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43700" y="5524500"/>
          <a:ext cx="971550" cy="971550"/>
        </a:xfrm>
        <a:prstGeom prst="rect">
          <a:avLst/>
        </a:prstGeom>
      </xdr:spPr>
    </xdr:pic>
    <xdr:clientData/>
  </xdr:twoCellAnchor>
  <xdr:twoCellAnchor editAs="oneCell">
    <xdr:from>
      <xdr:col>0</xdr:col>
      <xdr:colOff>209550</xdr:colOff>
      <xdr:row>39</xdr:row>
      <xdr:rowOff>28575</xdr:rowOff>
    </xdr:from>
    <xdr:to>
      <xdr:col>1</xdr:col>
      <xdr:colOff>857250</xdr:colOff>
      <xdr:row>44</xdr:row>
      <xdr:rowOff>114300</xdr:rowOff>
    </xdr:to>
    <xdr:pic>
      <xdr:nvPicPr>
        <xdr:cNvPr id="32" name="Рисунок 31">
          <a:extLst>
            <a:ext uri="{FF2B5EF4-FFF2-40B4-BE49-F238E27FC236}">
              <a16:creationId xmlns:a16="http://schemas.microsoft.com/office/drawing/2014/main" id="{31AA1C0D-2D46-4A15-8B23-9A093B26027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9550" y="6553200"/>
          <a:ext cx="971550" cy="9715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304800</xdr:colOff>
      <xdr:row>9</xdr:row>
      <xdr:rowOff>47624</xdr:rowOff>
    </xdr:from>
    <xdr:to>
      <xdr:col>2</xdr:col>
      <xdr:colOff>0</xdr:colOff>
      <xdr:row>12</xdr:row>
      <xdr:rowOff>85724</xdr:rowOff>
    </xdr:to>
    <xdr:pic>
      <xdr:nvPicPr>
        <xdr:cNvPr id="2" name="Рисунок 1">
          <a:extLst>
            <a:ext uri="{FF2B5EF4-FFF2-40B4-BE49-F238E27FC236}">
              <a16:creationId xmlns:a16="http://schemas.microsoft.com/office/drawing/2014/main" id="{536F778B-90F9-4B4E-BBBC-37943376E28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650" y="1333499"/>
          <a:ext cx="676275" cy="676275"/>
        </a:xfrm>
        <a:prstGeom prst="rect">
          <a:avLst/>
        </a:prstGeom>
      </xdr:spPr>
    </xdr:pic>
    <xdr:clientData/>
  </xdr:twoCellAnchor>
  <xdr:twoCellAnchor editAs="oneCell">
    <xdr:from>
      <xdr:col>0</xdr:col>
      <xdr:colOff>47625</xdr:colOff>
      <xdr:row>11</xdr:row>
      <xdr:rowOff>0</xdr:rowOff>
    </xdr:from>
    <xdr:to>
      <xdr:col>1</xdr:col>
      <xdr:colOff>333375</xdr:colOff>
      <xdr:row>14</xdr:row>
      <xdr:rowOff>9525</xdr:rowOff>
    </xdr:to>
    <xdr:pic>
      <xdr:nvPicPr>
        <xdr:cNvPr id="3" name="Рисунок 2">
          <a:extLst>
            <a:ext uri="{FF2B5EF4-FFF2-40B4-BE49-F238E27FC236}">
              <a16:creationId xmlns:a16="http://schemas.microsoft.com/office/drawing/2014/main" id="{13045DE3-B0DE-4E93-A85C-D8EFF58E832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1685925"/>
          <a:ext cx="609600" cy="609600"/>
        </a:xfrm>
        <a:prstGeom prst="rect">
          <a:avLst/>
        </a:prstGeom>
      </xdr:spPr>
    </xdr:pic>
    <xdr:clientData/>
  </xdr:twoCellAnchor>
  <xdr:twoCellAnchor editAs="oneCell">
    <xdr:from>
      <xdr:col>2</xdr:col>
      <xdr:colOff>257175</xdr:colOff>
      <xdr:row>9</xdr:row>
      <xdr:rowOff>47625</xdr:rowOff>
    </xdr:from>
    <xdr:to>
      <xdr:col>3</xdr:col>
      <xdr:colOff>904875</xdr:colOff>
      <xdr:row>13</xdr:row>
      <xdr:rowOff>180975</xdr:rowOff>
    </xdr:to>
    <xdr:pic>
      <xdr:nvPicPr>
        <xdr:cNvPr id="4" name="Рисунок 3">
          <a:extLst>
            <a:ext uri="{FF2B5EF4-FFF2-40B4-BE49-F238E27FC236}">
              <a16:creationId xmlns:a16="http://schemas.microsoft.com/office/drawing/2014/main" id="{6EB17CC7-EA9D-4F84-8D8B-54C595A2464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62100" y="1333500"/>
          <a:ext cx="971550" cy="971550"/>
        </a:xfrm>
        <a:prstGeom prst="rect">
          <a:avLst/>
        </a:prstGeom>
      </xdr:spPr>
    </xdr:pic>
    <xdr:clientData/>
  </xdr:twoCellAnchor>
  <xdr:twoCellAnchor editAs="oneCell">
    <xdr:from>
      <xdr:col>6</xdr:col>
      <xdr:colOff>209550</xdr:colOff>
      <xdr:row>9</xdr:row>
      <xdr:rowOff>38100</xdr:rowOff>
    </xdr:from>
    <xdr:to>
      <xdr:col>7</xdr:col>
      <xdr:colOff>857250</xdr:colOff>
      <xdr:row>13</xdr:row>
      <xdr:rowOff>171450</xdr:rowOff>
    </xdr:to>
    <xdr:pic>
      <xdr:nvPicPr>
        <xdr:cNvPr id="5" name="Рисунок 4">
          <a:extLst>
            <a:ext uri="{FF2B5EF4-FFF2-40B4-BE49-F238E27FC236}">
              <a16:creationId xmlns:a16="http://schemas.microsoft.com/office/drawing/2014/main" id="{2EC613CC-ABDF-4E00-81A6-697E21B565D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24325" y="1323975"/>
          <a:ext cx="971550" cy="971550"/>
        </a:xfrm>
        <a:prstGeom prst="rect">
          <a:avLst/>
        </a:prstGeom>
      </xdr:spPr>
    </xdr:pic>
    <xdr:clientData/>
  </xdr:twoCellAnchor>
  <xdr:twoCellAnchor editAs="oneCell">
    <xdr:from>
      <xdr:col>8</xdr:col>
      <xdr:colOff>219075</xdr:colOff>
      <xdr:row>9</xdr:row>
      <xdr:rowOff>47625</xdr:rowOff>
    </xdr:from>
    <xdr:to>
      <xdr:col>9</xdr:col>
      <xdr:colOff>866775</xdr:colOff>
      <xdr:row>13</xdr:row>
      <xdr:rowOff>180975</xdr:rowOff>
    </xdr:to>
    <xdr:pic>
      <xdr:nvPicPr>
        <xdr:cNvPr id="6" name="Рисунок 5">
          <a:extLst>
            <a:ext uri="{FF2B5EF4-FFF2-40B4-BE49-F238E27FC236}">
              <a16:creationId xmlns:a16="http://schemas.microsoft.com/office/drawing/2014/main" id="{80A3DC6E-F206-4393-A1E1-36672A6E1E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38775" y="1333500"/>
          <a:ext cx="971550" cy="971550"/>
        </a:xfrm>
        <a:prstGeom prst="rect">
          <a:avLst/>
        </a:prstGeom>
      </xdr:spPr>
    </xdr:pic>
    <xdr:clientData/>
  </xdr:twoCellAnchor>
  <xdr:twoCellAnchor editAs="oneCell">
    <xdr:from>
      <xdr:col>11</xdr:col>
      <xdr:colOff>47625</xdr:colOff>
      <xdr:row>9</xdr:row>
      <xdr:rowOff>47625</xdr:rowOff>
    </xdr:from>
    <xdr:to>
      <xdr:col>17</xdr:col>
      <xdr:colOff>47625</xdr:colOff>
      <xdr:row>13</xdr:row>
      <xdr:rowOff>180975</xdr:rowOff>
    </xdr:to>
    <xdr:pic>
      <xdr:nvPicPr>
        <xdr:cNvPr id="7" name="Рисунок 6">
          <a:extLst>
            <a:ext uri="{FF2B5EF4-FFF2-40B4-BE49-F238E27FC236}">
              <a16:creationId xmlns:a16="http://schemas.microsoft.com/office/drawing/2014/main" id="{0229EEF8-C85F-4EEA-A3B4-A1DEECE713F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43700" y="1333500"/>
          <a:ext cx="971550" cy="971550"/>
        </a:xfrm>
        <a:prstGeom prst="rect">
          <a:avLst/>
        </a:prstGeom>
      </xdr:spPr>
    </xdr:pic>
    <xdr:clientData/>
  </xdr:twoCellAnchor>
  <xdr:twoCellAnchor editAs="oneCell">
    <xdr:from>
      <xdr:col>0</xdr:col>
      <xdr:colOff>209550</xdr:colOff>
      <xdr:row>15</xdr:row>
      <xdr:rowOff>28575</xdr:rowOff>
    </xdr:from>
    <xdr:to>
      <xdr:col>1</xdr:col>
      <xdr:colOff>857250</xdr:colOff>
      <xdr:row>19</xdr:row>
      <xdr:rowOff>161925</xdr:rowOff>
    </xdr:to>
    <xdr:pic>
      <xdr:nvPicPr>
        <xdr:cNvPr id="8" name="Рисунок 7">
          <a:extLst>
            <a:ext uri="{FF2B5EF4-FFF2-40B4-BE49-F238E27FC236}">
              <a16:creationId xmlns:a16="http://schemas.microsoft.com/office/drawing/2014/main" id="{FBCEEDED-2E39-452F-88AB-833066E150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550" y="2362200"/>
          <a:ext cx="971550" cy="971550"/>
        </a:xfrm>
        <a:prstGeom prst="rect">
          <a:avLst/>
        </a:prstGeom>
      </xdr:spPr>
    </xdr:pic>
    <xdr:clientData/>
  </xdr:twoCellAnchor>
  <xdr:twoCellAnchor editAs="oneCell">
    <xdr:from>
      <xdr:col>19</xdr:col>
      <xdr:colOff>57150</xdr:colOff>
      <xdr:row>15</xdr:row>
      <xdr:rowOff>38100</xdr:rowOff>
    </xdr:from>
    <xdr:to>
      <xdr:col>25</xdr:col>
      <xdr:colOff>57150</xdr:colOff>
      <xdr:row>19</xdr:row>
      <xdr:rowOff>171450</xdr:rowOff>
    </xdr:to>
    <xdr:pic>
      <xdr:nvPicPr>
        <xdr:cNvPr id="9" name="Рисунок 8">
          <a:extLst>
            <a:ext uri="{FF2B5EF4-FFF2-40B4-BE49-F238E27FC236}">
              <a16:creationId xmlns:a16="http://schemas.microsoft.com/office/drawing/2014/main" id="{15255A95-404E-4138-9400-9885C0C4D0C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91475" y="2371725"/>
          <a:ext cx="971550" cy="971550"/>
        </a:xfrm>
        <a:prstGeom prst="rect">
          <a:avLst/>
        </a:prstGeom>
      </xdr:spPr>
    </xdr:pic>
    <xdr:clientData/>
  </xdr:twoCellAnchor>
  <xdr:twoCellAnchor editAs="oneCell">
    <xdr:from>
      <xdr:col>5</xdr:col>
      <xdr:colOff>9525</xdr:colOff>
      <xdr:row>21</xdr:row>
      <xdr:rowOff>66674</xdr:rowOff>
    </xdr:from>
    <xdr:to>
      <xdr:col>5</xdr:col>
      <xdr:colOff>952500</xdr:colOff>
      <xdr:row>26</xdr:row>
      <xdr:rowOff>123824</xdr:rowOff>
    </xdr:to>
    <xdr:pic>
      <xdr:nvPicPr>
        <xdr:cNvPr id="10" name="Рисунок 9">
          <a:extLst>
            <a:ext uri="{FF2B5EF4-FFF2-40B4-BE49-F238E27FC236}">
              <a16:creationId xmlns:a16="http://schemas.microsoft.com/office/drawing/2014/main" id="{F395CF10-D657-4D7F-BD1E-4135AB3AAD4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43225" y="3448049"/>
          <a:ext cx="942975" cy="942975"/>
        </a:xfrm>
        <a:prstGeom prst="rect">
          <a:avLst/>
        </a:prstGeom>
      </xdr:spPr>
    </xdr:pic>
    <xdr:clientData/>
  </xdr:twoCellAnchor>
  <xdr:twoCellAnchor editAs="oneCell">
    <xdr:from>
      <xdr:col>8</xdr:col>
      <xdr:colOff>276225</xdr:colOff>
      <xdr:row>21</xdr:row>
      <xdr:rowOff>47625</xdr:rowOff>
    </xdr:from>
    <xdr:to>
      <xdr:col>9</xdr:col>
      <xdr:colOff>923925</xdr:colOff>
      <xdr:row>26</xdr:row>
      <xdr:rowOff>133350</xdr:rowOff>
    </xdr:to>
    <xdr:pic>
      <xdr:nvPicPr>
        <xdr:cNvPr id="11" name="Рисунок 10">
          <a:extLst>
            <a:ext uri="{FF2B5EF4-FFF2-40B4-BE49-F238E27FC236}">
              <a16:creationId xmlns:a16="http://schemas.microsoft.com/office/drawing/2014/main" id="{5A5C5D8A-D03D-4846-9D1F-B096CA7684A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95925" y="3429000"/>
          <a:ext cx="971550" cy="971550"/>
        </a:xfrm>
        <a:prstGeom prst="rect">
          <a:avLst/>
        </a:prstGeom>
      </xdr:spPr>
    </xdr:pic>
    <xdr:clientData/>
  </xdr:twoCellAnchor>
  <xdr:twoCellAnchor editAs="oneCell">
    <xdr:from>
      <xdr:col>11</xdr:col>
      <xdr:colOff>95249</xdr:colOff>
      <xdr:row>21</xdr:row>
      <xdr:rowOff>152399</xdr:rowOff>
    </xdr:from>
    <xdr:to>
      <xdr:col>17</xdr:col>
      <xdr:colOff>66674</xdr:colOff>
      <xdr:row>27</xdr:row>
      <xdr:rowOff>47624</xdr:rowOff>
    </xdr:to>
    <xdr:pic>
      <xdr:nvPicPr>
        <xdr:cNvPr id="13" name="Рисунок 12">
          <a:extLst>
            <a:ext uri="{FF2B5EF4-FFF2-40B4-BE49-F238E27FC236}">
              <a16:creationId xmlns:a16="http://schemas.microsoft.com/office/drawing/2014/main" id="{0F29307C-B8FE-424D-9DAE-088E8BECC4A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91324" y="3533774"/>
          <a:ext cx="942975" cy="942975"/>
        </a:xfrm>
        <a:prstGeom prst="rect">
          <a:avLst/>
        </a:prstGeom>
      </xdr:spPr>
    </xdr:pic>
    <xdr:clientData/>
  </xdr:twoCellAnchor>
  <xdr:twoCellAnchor editAs="oneCell">
    <xdr:from>
      <xdr:col>19</xdr:col>
      <xdr:colOff>133350</xdr:colOff>
      <xdr:row>21</xdr:row>
      <xdr:rowOff>66674</xdr:rowOff>
    </xdr:from>
    <xdr:to>
      <xdr:col>26</xdr:col>
      <xdr:colOff>0</xdr:colOff>
      <xdr:row>26</xdr:row>
      <xdr:rowOff>123824</xdr:rowOff>
    </xdr:to>
    <xdr:pic>
      <xdr:nvPicPr>
        <xdr:cNvPr id="14" name="Рисунок 13">
          <a:extLst>
            <a:ext uri="{FF2B5EF4-FFF2-40B4-BE49-F238E27FC236}">
              <a16:creationId xmlns:a16="http://schemas.microsoft.com/office/drawing/2014/main" id="{589EF710-5FE4-4C6B-AD10-BD737062F3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67675" y="3448049"/>
          <a:ext cx="942975" cy="942975"/>
        </a:xfrm>
        <a:prstGeom prst="rect">
          <a:avLst/>
        </a:prstGeom>
      </xdr:spPr>
    </xdr:pic>
    <xdr:clientData/>
  </xdr:twoCellAnchor>
  <xdr:twoCellAnchor editAs="oneCell">
    <xdr:from>
      <xdr:col>1</xdr:col>
      <xdr:colOff>38100</xdr:colOff>
      <xdr:row>27</xdr:row>
      <xdr:rowOff>57149</xdr:rowOff>
    </xdr:from>
    <xdr:to>
      <xdr:col>2</xdr:col>
      <xdr:colOff>0</xdr:colOff>
      <xdr:row>32</xdr:row>
      <xdr:rowOff>114299</xdr:rowOff>
    </xdr:to>
    <xdr:pic>
      <xdr:nvPicPr>
        <xdr:cNvPr id="15" name="Рисунок 14">
          <a:extLst>
            <a:ext uri="{FF2B5EF4-FFF2-40B4-BE49-F238E27FC236}">
              <a16:creationId xmlns:a16="http://schemas.microsoft.com/office/drawing/2014/main" id="{0BC72884-23D8-4716-A553-57EEC59578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1950" y="4486274"/>
          <a:ext cx="942975" cy="942975"/>
        </a:xfrm>
        <a:prstGeom prst="rect">
          <a:avLst/>
        </a:prstGeom>
      </xdr:spPr>
    </xdr:pic>
    <xdr:clientData/>
  </xdr:twoCellAnchor>
  <xdr:twoCellAnchor editAs="oneCell">
    <xdr:from>
      <xdr:col>3</xdr:col>
      <xdr:colOff>28575</xdr:colOff>
      <xdr:row>27</xdr:row>
      <xdr:rowOff>66674</xdr:rowOff>
    </xdr:from>
    <xdr:to>
      <xdr:col>3</xdr:col>
      <xdr:colOff>971550</xdr:colOff>
      <xdr:row>32</xdr:row>
      <xdr:rowOff>123824</xdr:rowOff>
    </xdr:to>
    <xdr:pic>
      <xdr:nvPicPr>
        <xdr:cNvPr id="16" name="Рисунок 15">
          <a:extLst>
            <a:ext uri="{FF2B5EF4-FFF2-40B4-BE49-F238E27FC236}">
              <a16:creationId xmlns:a16="http://schemas.microsoft.com/office/drawing/2014/main" id="{57409A93-0B58-4327-BE00-7A886B2BBCC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657350" y="4495799"/>
          <a:ext cx="942975" cy="942975"/>
        </a:xfrm>
        <a:prstGeom prst="rect">
          <a:avLst/>
        </a:prstGeom>
      </xdr:spPr>
    </xdr:pic>
    <xdr:clientData/>
  </xdr:twoCellAnchor>
  <xdr:twoCellAnchor editAs="oneCell">
    <xdr:from>
      <xdr:col>6</xdr:col>
      <xdr:colOff>295274</xdr:colOff>
      <xdr:row>27</xdr:row>
      <xdr:rowOff>152399</xdr:rowOff>
    </xdr:from>
    <xdr:to>
      <xdr:col>7</xdr:col>
      <xdr:colOff>914399</xdr:colOff>
      <xdr:row>33</xdr:row>
      <xdr:rowOff>47624</xdr:rowOff>
    </xdr:to>
    <xdr:pic>
      <xdr:nvPicPr>
        <xdr:cNvPr id="17" name="Рисунок 16">
          <a:extLst>
            <a:ext uri="{FF2B5EF4-FFF2-40B4-BE49-F238E27FC236}">
              <a16:creationId xmlns:a16="http://schemas.microsoft.com/office/drawing/2014/main" id="{D9470802-1511-4D73-B6A2-38B33404B40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10049" y="4581524"/>
          <a:ext cx="942975" cy="942975"/>
        </a:xfrm>
        <a:prstGeom prst="rect">
          <a:avLst/>
        </a:prstGeom>
      </xdr:spPr>
    </xdr:pic>
    <xdr:clientData/>
  </xdr:twoCellAnchor>
  <xdr:twoCellAnchor editAs="oneCell">
    <xdr:from>
      <xdr:col>9</xdr:col>
      <xdr:colOff>19050</xdr:colOff>
      <xdr:row>27</xdr:row>
      <xdr:rowOff>85725</xdr:rowOff>
    </xdr:from>
    <xdr:to>
      <xdr:col>9</xdr:col>
      <xdr:colOff>952499</xdr:colOff>
      <xdr:row>32</xdr:row>
      <xdr:rowOff>133349</xdr:rowOff>
    </xdr:to>
    <xdr:pic>
      <xdr:nvPicPr>
        <xdr:cNvPr id="19" name="Рисунок 18">
          <a:extLst>
            <a:ext uri="{FF2B5EF4-FFF2-40B4-BE49-F238E27FC236}">
              <a16:creationId xmlns:a16="http://schemas.microsoft.com/office/drawing/2014/main" id="{18E05F8F-57E3-4DB1-BE82-56CCEBED8F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62600" y="4514850"/>
          <a:ext cx="933449" cy="933449"/>
        </a:xfrm>
        <a:prstGeom prst="rect">
          <a:avLst/>
        </a:prstGeom>
      </xdr:spPr>
    </xdr:pic>
    <xdr:clientData/>
  </xdr:twoCellAnchor>
  <xdr:twoCellAnchor editAs="oneCell">
    <xdr:from>
      <xdr:col>11</xdr:col>
      <xdr:colOff>123825</xdr:colOff>
      <xdr:row>27</xdr:row>
      <xdr:rowOff>66674</xdr:rowOff>
    </xdr:from>
    <xdr:to>
      <xdr:col>17</xdr:col>
      <xdr:colOff>95250</xdr:colOff>
      <xdr:row>32</xdr:row>
      <xdr:rowOff>123824</xdr:rowOff>
    </xdr:to>
    <xdr:pic>
      <xdr:nvPicPr>
        <xdr:cNvPr id="20" name="Рисунок 19">
          <a:extLst>
            <a:ext uri="{FF2B5EF4-FFF2-40B4-BE49-F238E27FC236}">
              <a16:creationId xmlns:a16="http://schemas.microsoft.com/office/drawing/2014/main" id="{B7D0419D-F21B-4446-907E-8C97D967639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819900" y="4495799"/>
          <a:ext cx="942975" cy="942975"/>
        </a:xfrm>
        <a:prstGeom prst="rect">
          <a:avLst/>
        </a:prstGeom>
      </xdr:spPr>
    </xdr:pic>
    <xdr:clientData/>
  </xdr:twoCellAnchor>
  <xdr:twoCellAnchor editAs="oneCell">
    <xdr:from>
      <xdr:col>19</xdr:col>
      <xdr:colOff>95250</xdr:colOff>
      <xdr:row>27</xdr:row>
      <xdr:rowOff>66675</xdr:rowOff>
    </xdr:from>
    <xdr:to>
      <xdr:col>25</xdr:col>
      <xdr:colOff>57149</xdr:colOff>
      <xdr:row>32</xdr:row>
      <xdr:rowOff>114299</xdr:rowOff>
    </xdr:to>
    <xdr:pic>
      <xdr:nvPicPr>
        <xdr:cNvPr id="21" name="Рисунок 20">
          <a:extLst>
            <a:ext uri="{FF2B5EF4-FFF2-40B4-BE49-F238E27FC236}">
              <a16:creationId xmlns:a16="http://schemas.microsoft.com/office/drawing/2014/main" id="{597A474C-82DB-42BE-9786-C5520784646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29575" y="4495800"/>
          <a:ext cx="933449" cy="933449"/>
        </a:xfrm>
        <a:prstGeom prst="rect">
          <a:avLst/>
        </a:prstGeom>
      </xdr:spPr>
    </xdr:pic>
    <xdr:clientData/>
  </xdr:twoCellAnchor>
  <xdr:twoCellAnchor editAs="oneCell">
    <xdr:from>
      <xdr:col>1</xdr:col>
      <xdr:colOff>28575</xdr:colOff>
      <xdr:row>33</xdr:row>
      <xdr:rowOff>66674</xdr:rowOff>
    </xdr:from>
    <xdr:to>
      <xdr:col>1</xdr:col>
      <xdr:colOff>971550</xdr:colOff>
      <xdr:row>38</xdr:row>
      <xdr:rowOff>123824</xdr:rowOff>
    </xdr:to>
    <xdr:pic>
      <xdr:nvPicPr>
        <xdr:cNvPr id="22" name="Рисунок 21">
          <a:extLst>
            <a:ext uri="{FF2B5EF4-FFF2-40B4-BE49-F238E27FC236}">
              <a16:creationId xmlns:a16="http://schemas.microsoft.com/office/drawing/2014/main" id="{BECC89F9-04E2-4F7B-9A12-A72EE87BE9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2425" y="5543549"/>
          <a:ext cx="942975" cy="942975"/>
        </a:xfrm>
        <a:prstGeom prst="rect">
          <a:avLst/>
        </a:prstGeom>
      </xdr:spPr>
    </xdr:pic>
    <xdr:clientData/>
  </xdr:twoCellAnchor>
  <xdr:twoCellAnchor editAs="oneCell">
    <xdr:from>
      <xdr:col>4</xdr:col>
      <xdr:colOff>314325</xdr:colOff>
      <xdr:row>33</xdr:row>
      <xdr:rowOff>66675</xdr:rowOff>
    </xdr:from>
    <xdr:to>
      <xdr:col>5</xdr:col>
      <xdr:colOff>933450</xdr:colOff>
      <xdr:row>38</xdr:row>
      <xdr:rowOff>123825</xdr:rowOff>
    </xdr:to>
    <xdr:pic>
      <xdr:nvPicPr>
        <xdr:cNvPr id="23" name="Рисунок 22">
          <a:extLst>
            <a:ext uri="{FF2B5EF4-FFF2-40B4-BE49-F238E27FC236}">
              <a16:creationId xmlns:a16="http://schemas.microsoft.com/office/drawing/2014/main" id="{9C74A30E-7E63-408C-9118-036A6F9B8A2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24175" y="5543550"/>
          <a:ext cx="942975" cy="942975"/>
        </a:xfrm>
        <a:prstGeom prst="rect">
          <a:avLst/>
        </a:prstGeom>
      </xdr:spPr>
    </xdr:pic>
    <xdr:clientData/>
  </xdr:twoCellAnchor>
  <xdr:twoCellAnchor editAs="oneCell">
    <xdr:from>
      <xdr:col>0</xdr:col>
      <xdr:colOff>219075</xdr:colOff>
      <xdr:row>39</xdr:row>
      <xdr:rowOff>95250</xdr:rowOff>
    </xdr:from>
    <xdr:to>
      <xdr:col>1</xdr:col>
      <xdr:colOff>952499</xdr:colOff>
      <xdr:row>45</xdr:row>
      <xdr:rowOff>104774</xdr:rowOff>
    </xdr:to>
    <xdr:pic>
      <xdr:nvPicPr>
        <xdr:cNvPr id="25" name="Рисунок 24">
          <a:extLst>
            <a:ext uri="{FF2B5EF4-FFF2-40B4-BE49-F238E27FC236}">
              <a16:creationId xmlns:a16="http://schemas.microsoft.com/office/drawing/2014/main" id="{0E5498CA-A5BB-4DFA-B80D-CF65E1A7D8A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9075" y="6619875"/>
          <a:ext cx="1057274" cy="1057274"/>
        </a:xfrm>
        <a:prstGeom prst="rect">
          <a:avLst/>
        </a:prstGeom>
      </xdr:spPr>
    </xdr:pic>
    <xdr:clientData/>
  </xdr:twoCellAnchor>
  <xdr:twoCellAnchor editAs="oneCell">
    <xdr:from>
      <xdr:col>2</xdr:col>
      <xdr:colOff>314325</xdr:colOff>
      <xdr:row>39</xdr:row>
      <xdr:rowOff>57150</xdr:rowOff>
    </xdr:from>
    <xdr:to>
      <xdr:col>3</xdr:col>
      <xdr:colOff>923924</xdr:colOff>
      <xdr:row>44</xdr:row>
      <xdr:rowOff>104774</xdr:rowOff>
    </xdr:to>
    <xdr:pic>
      <xdr:nvPicPr>
        <xdr:cNvPr id="26" name="Рисунок 25">
          <a:extLst>
            <a:ext uri="{FF2B5EF4-FFF2-40B4-BE49-F238E27FC236}">
              <a16:creationId xmlns:a16="http://schemas.microsoft.com/office/drawing/2014/main" id="{DB64966F-6DAC-46A2-B976-77FC802396F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19250" y="6581775"/>
          <a:ext cx="933449" cy="93344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57150</xdr:colOff>
      <xdr:row>9</xdr:row>
      <xdr:rowOff>57150</xdr:rowOff>
    </xdr:from>
    <xdr:to>
      <xdr:col>2</xdr:col>
      <xdr:colOff>19050</xdr:colOff>
      <xdr:row>13</xdr:row>
      <xdr:rowOff>161925</xdr:rowOff>
    </xdr:to>
    <xdr:pic>
      <xdr:nvPicPr>
        <xdr:cNvPr id="2" name="Рисунок 1">
          <a:extLst>
            <a:ext uri="{FF2B5EF4-FFF2-40B4-BE49-F238E27FC236}">
              <a16:creationId xmlns:a16="http://schemas.microsoft.com/office/drawing/2014/main" id="{31732C12-A8D9-4FD9-97B4-2024A7111D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0" y="1343025"/>
          <a:ext cx="942975" cy="942975"/>
        </a:xfrm>
        <a:prstGeom prst="rect">
          <a:avLst/>
        </a:prstGeom>
      </xdr:spPr>
    </xdr:pic>
    <xdr:clientData/>
  </xdr:twoCellAnchor>
  <xdr:twoCellAnchor editAs="oneCell">
    <xdr:from>
      <xdr:col>5</xdr:col>
      <xdr:colOff>19050</xdr:colOff>
      <xdr:row>9</xdr:row>
      <xdr:rowOff>57151</xdr:rowOff>
    </xdr:from>
    <xdr:to>
      <xdr:col>5</xdr:col>
      <xdr:colOff>962025</xdr:colOff>
      <xdr:row>13</xdr:row>
      <xdr:rowOff>161926</xdr:rowOff>
    </xdr:to>
    <xdr:pic>
      <xdr:nvPicPr>
        <xdr:cNvPr id="3" name="Рисунок 2">
          <a:extLst>
            <a:ext uri="{FF2B5EF4-FFF2-40B4-BE49-F238E27FC236}">
              <a16:creationId xmlns:a16="http://schemas.microsoft.com/office/drawing/2014/main" id="{7852DB07-861C-4E54-9081-76AC4BEE46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0" y="1343026"/>
          <a:ext cx="942975" cy="942975"/>
        </a:xfrm>
        <a:prstGeom prst="rect">
          <a:avLst/>
        </a:prstGeom>
      </xdr:spPr>
    </xdr:pic>
    <xdr:clientData/>
  </xdr:twoCellAnchor>
  <xdr:twoCellAnchor editAs="oneCell">
    <xdr:from>
      <xdr:col>0</xdr:col>
      <xdr:colOff>123825</xdr:colOff>
      <xdr:row>15</xdr:row>
      <xdr:rowOff>152401</xdr:rowOff>
    </xdr:from>
    <xdr:to>
      <xdr:col>1</xdr:col>
      <xdr:colOff>857249</xdr:colOff>
      <xdr:row>21</xdr:row>
      <xdr:rowOff>9525</xdr:rowOff>
    </xdr:to>
    <xdr:pic>
      <xdr:nvPicPr>
        <xdr:cNvPr id="4" name="Рисунок 3">
          <a:extLst>
            <a:ext uri="{FF2B5EF4-FFF2-40B4-BE49-F238E27FC236}">
              <a16:creationId xmlns:a16="http://schemas.microsoft.com/office/drawing/2014/main" id="{1146FD66-BC45-418E-95E7-3E7C1F30DF0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3825" y="2638426"/>
          <a:ext cx="1057274" cy="1057274"/>
        </a:xfrm>
        <a:prstGeom prst="rect">
          <a:avLst/>
        </a:prstGeom>
      </xdr:spPr>
    </xdr:pic>
    <xdr:clientData/>
  </xdr:twoCellAnchor>
  <xdr:twoCellAnchor editAs="oneCell">
    <xdr:from>
      <xdr:col>3</xdr:col>
      <xdr:colOff>19050</xdr:colOff>
      <xdr:row>15</xdr:row>
      <xdr:rowOff>47626</xdr:rowOff>
    </xdr:from>
    <xdr:to>
      <xdr:col>3</xdr:col>
      <xdr:colOff>952499</xdr:colOff>
      <xdr:row>19</xdr:row>
      <xdr:rowOff>142875</xdr:rowOff>
    </xdr:to>
    <xdr:pic>
      <xdr:nvPicPr>
        <xdr:cNvPr id="5" name="Рисунок 4">
          <a:extLst>
            <a:ext uri="{FF2B5EF4-FFF2-40B4-BE49-F238E27FC236}">
              <a16:creationId xmlns:a16="http://schemas.microsoft.com/office/drawing/2014/main" id="{847B615A-91B0-48BD-A3A8-DC174BD3343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47825" y="2381251"/>
          <a:ext cx="933449" cy="933449"/>
        </a:xfrm>
        <a:prstGeom prst="rect">
          <a:avLst/>
        </a:prstGeom>
      </xdr:spPr>
    </xdr:pic>
    <xdr:clientData/>
  </xdr:twoCellAnchor>
  <xdr:twoCellAnchor editAs="oneCell">
    <xdr:from>
      <xdr:col>6</xdr:col>
      <xdr:colOff>285750</xdr:colOff>
      <xdr:row>15</xdr:row>
      <xdr:rowOff>38101</xdr:rowOff>
    </xdr:from>
    <xdr:to>
      <xdr:col>7</xdr:col>
      <xdr:colOff>895349</xdr:colOff>
      <xdr:row>19</xdr:row>
      <xdr:rowOff>133350</xdr:rowOff>
    </xdr:to>
    <xdr:pic>
      <xdr:nvPicPr>
        <xdr:cNvPr id="6" name="Рисунок 5">
          <a:extLst>
            <a:ext uri="{FF2B5EF4-FFF2-40B4-BE49-F238E27FC236}">
              <a16:creationId xmlns:a16="http://schemas.microsoft.com/office/drawing/2014/main" id="{142284CA-FEB7-41EF-8187-2DE1E28C347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00525" y="2371726"/>
          <a:ext cx="933449" cy="933449"/>
        </a:xfrm>
        <a:prstGeom prst="rect">
          <a:avLst/>
        </a:prstGeom>
      </xdr:spPr>
    </xdr:pic>
    <xdr:clientData/>
  </xdr:twoCellAnchor>
  <xdr:twoCellAnchor editAs="oneCell">
    <xdr:from>
      <xdr:col>8</xdr:col>
      <xdr:colOff>304799</xdr:colOff>
      <xdr:row>15</xdr:row>
      <xdr:rowOff>47624</xdr:rowOff>
    </xdr:from>
    <xdr:to>
      <xdr:col>9</xdr:col>
      <xdr:colOff>942974</xdr:colOff>
      <xdr:row>19</xdr:row>
      <xdr:rowOff>171449</xdr:rowOff>
    </xdr:to>
    <xdr:pic>
      <xdr:nvPicPr>
        <xdr:cNvPr id="8" name="Рисунок 7">
          <a:extLst>
            <a:ext uri="{FF2B5EF4-FFF2-40B4-BE49-F238E27FC236}">
              <a16:creationId xmlns:a16="http://schemas.microsoft.com/office/drawing/2014/main" id="{824F80AC-DE2B-4936-ABAF-1E5D90BA5A2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24499" y="2381249"/>
          <a:ext cx="962025" cy="962025"/>
        </a:xfrm>
        <a:prstGeom prst="rect">
          <a:avLst/>
        </a:prstGeom>
      </xdr:spPr>
    </xdr:pic>
    <xdr:clientData/>
  </xdr:twoCellAnchor>
  <xdr:twoCellAnchor editAs="oneCell">
    <xdr:from>
      <xdr:col>10</xdr:col>
      <xdr:colOff>123825</xdr:colOff>
      <xdr:row>15</xdr:row>
      <xdr:rowOff>85726</xdr:rowOff>
    </xdr:from>
    <xdr:to>
      <xdr:col>17</xdr:col>
      <xdr:colOff>38099</xdr:colOff>
      <xdr:row>20</xdr:row>
      <xdr:rowOff>104775</xdr:rowOff>
    </xdr:to>
    <xdr:pic>
      <xdr:nvPicPr>
        <xdr:cNvPr id="9" name="Рисунок 8">
          <a:extLst>
            <a:ext uri="{FF2B5EF4-FFF2-40B4-BE49-F238E27FC236}">
              <a16:creationId xmlns:a16="http://schemas.microsoft.com/office/drawing/2014/main" id="{434FC59C-EB82-49DD-A406-BD24D01FE8D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48450" y="2419351"/>
          <a:ext cx="1057274" cy="1057274"/>
        </a:xfrm>
        <a:prstGeom prst="rect">
          <a:avLst/>
        </a:prstGeom>
      </xdr:spPr>
    </xdr:pic>
    <xdr:clientData/>
  </xdr:twoCellAnchor>
  <xdr:twoCellAnchor editAs="oneCell">
    <xdr:from>
      <xdr:col>0</xdr:col>
      <xdr:colOff>304799</xdr:colOff>
      <xdr:row>21</xdr:row>
      <xdr:rowOff>38099</xdr:rowOff>
    </xdr:from>
    <xdr:to>
      <xdr:col>1</xdr:col>
      <xdr:colOff>942974</xdr:colOff>
      <xdr:row>26</xdr:row>
      <xdr:rowOff>114299</xdr:rowOff>
    </xdr:to>
    <xdr:pic>
      <xdr:nvPicPr>
        <xdr:cNvPr id="10" name="Рисунок 9">
          <a:extLst>
            <a:ext uri="{FF2B5EF4-FFF2-40B4-BE49-F238E27FC236}">
              <a16:creationId xmlns:a16="http://schemas.microsoft.com/office/drawing/2014/main" id="{BDBF9280-F1B6-4B12-9549-42E3BFE98A3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3419474"/>
          <a:ext cx="962025" cy="962025"/>
        </a:xfrm>
        <a:prstGeom prst="rect">
          <a:avLst/>
        </a:prstGeom>
      </xdr:spPr>
    </xdr:pic>
    <xdr:clientData/>
  </xdr:twoCellAnchor>
  <xdr:twoCellAnchor editAs="oneCell">
    <xdr:from>
      <xdr:col>3</xdr:col>
      <xdr:colOff>352425</xdr:colOff>
      <xdr:row>21</xdr:row>
      <xdr:rowOff>57150</xdr:rowOff>
    </xdr:from>
    <xdr:to>
      <xdr:col>3</xdr:col>
      <xdr:colOff>933449</xdr:colOff>
      <xdr:row>24</xdr:row>
      <xdr:rowOff>76199</xdr:rowOff>
    </xdr:to>
    <xdr:pic>
      <xdr:nvPicPr>
        <xdr:cNvPr id="11" name="Рисунок 10">
          <a:extLst>
            <a:ext uri="{FF2B5EF4-FFF2-40B4-BE49-F238E27FC236}">
              <a16:creationId xmlns:a16="http://schemas.microsoft.com/office/drawing/2014/main" id="{5BA64FBF-E32B-417A-8059-B9E59DD9F07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81200" y="3438525"/>
          <a:ext cx="581024" cy="581024"/>
        </a:xfrm>
        <a:prstGeom prst="rect">
          <a:avLst/>
        </a:prstGeom>
      </xdr:spPr>
    </xdr:pic>
    <xdr:clientData/>
  </xdr:twoCellAnchor>
  <xdr:twoCellAnchor editAs="oneCell">
    <xdr:from>
      <xdr:col>4</xdr:col>
      <xdr:colOff>295274</xdr:colOff>
      <xdr:row>21</xdr:row>
      <xdr:rowOff>47624</xdr:rowOff>
    </xdr:from>
    <xdr:to>
      <xdr:col>5</xdr:col>
      <xdr:colOff>933449</xdr:colOff>
      <xdr:row>26</xdr:row>
      <xdr:rowOff>123824</xdr:rowOff>
    </xdr:to>
    <xdr:pic>
      <xdr:nvPicPr>
        <xdr:cNvPr id="12" name="Рисунок 11">
          <a:extLst>
            <a:ext uri="{FF2B5EF4-FFF2-40B4-BE49-F238E27FC236}">
              <a16:creationId xmlns:a16="http://schemas.microsoft.com/office/drawing/2014/main" id="{C64A9610-D75F-4C79-A485-33F67EE610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05124" y="3428999"/>
          <a:ext cx="962025" cy="962025"/>
        </a:xfrm>
        <a:prstGeom prst="rect">
          <a:avLst/>
        </a:prstGeom>
      </xdr:spPr>
    </xdr:pic>
    <xdr:clientData/>
  </xdr:twoCellAnchor>
  <xdr:twoCellAnchor editAs="oneCell">
    <xdr:from>
      <xdr:col>10</xdr:col>
      <xdr:colOff>104775</xdr:colOff>
      <xdr:row>21</xdr:row>
      <xdr:rowOff>76201</xdr:rowOff>
    </xdr:from>
    <xdr:to>
      <xdr:col>17</xdr:col>
      <xdr:colOff>19049</xdr:colOff>
      <xdr:row>27</xdr:row>
      <xdr:rowOff>85725</xdr:rowOff>
    </xdr:to>
    <xdr:pic>
      <xdr:nvPicPr>
        <xdr:cNvPr id="13" name="Рисунок 12">
          <a:extLst>
            <a:ext uri="{FF2B5EF4-FFF2-40B4-BE49-F238E27FC236}">
              <a16:creationId xmlns:a16="http://schemas.microsoft.com/office/drawing/2014/main" id="{1E7A1FD5-581F-4E93-99C9-A4D97EA1861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29400" y="3457576"/>
          <a:ext cx="1057274" cy="1057274"/>
        </a:xfrm>
        <a:prstGeom prst="rect">
          <a:avLst/>
        </a:prstGeom>
      </xdr:spPr>
    </xdr:pic>
    <xdr:clientData/>
  </xdr:twoCellAnchor>
  <xdr:twoCellAnchor editAs="oneCell">
    <xdr:from>
      <xdr:col>0</xdr:col>
      <xdr:colOff>304799</xdr:colOff>
      <xdr:row>27</xdr:row>
      <xdr:rowOff>57149</xdr:rowOff>
    </xdr:from>
    <xdr:to>
      <xdr:col>1</xdr:col>
      <xdr:colOff>942974</xdr:colOff>
      <xdr:row>32</xdr:row>
      <xdr:rowOff>133349</xdr:rowOff>
    </xdr:to>
    <xdr:pic>
      <xdr:nvPicPr>
        <xdr:cNvPr id="14" name="Рисунок 13">
          <a:extLst>
            <a:ext uri="{FF2B5EF4-FFF2-40B4-BE49-F238E27FC236}">
              <a16:creationId xmlns:a16="http://schemas.microsoft.com/office/drawing/2014/main" id="{8D305BB2-C74E-4787-85F6-0926EC7592F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4486274"/>
          <a:ext cx="962025" cy="962025"/>
        </a:xfrm>
        <a:prstGeom prst="rect">
          <a:avLst/>
        </a:prstGeom>
      </xdr:spPr>
    </xdr:pic>
    <xdr:clientData/>
  </xdr:twoCellAnchor>
  <xdr:twoCellAnchor editAs="oneCell">
    <xdr:from>
      <xdr:col>2</xdr:col>
      <xdr:colOff>161925</xdr:colOff>
      <xdr:row>27</xdr:row>
      <xdr:rowOff>104776</xdr:rowOff>
    </xdr:from>
    <xdr:to>
      <xdr:col>3</xdr:col>
      <xdr:colOff>895349</xdr:colOff>
      <xdr:row>33</xdr:row>
      <xdr:rowOff>114300</xdr:rowOff>
    </xdr:to>
    <xdr:pic>
      <xdr:nvPicPr>
        <xdr:cNvPr id="15" name="Рисунок 14">
          <a:extLst>
            <a:ext uri="{FF2B5EF4-FFF2-40B4-BE49-F238E27FC236}">
              <a16:creationId xmlns:a16="http://schemas.microsoft.com/office/drawing/2014/main" id="{5F7E3B15-2ADE-4EEB-804E-CC8577554F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66850" y="4533901"/>
          <a:ext cx="1057274" cy="1057274"/>
        </a:xfrm>
        <a:prstGeom prst="rect">
          <a:avLst/>
        </a:prstGeom>
      </xdr:spPr>
    </xdr:pic>
    <xdr:clientData/>
  </xdr:twoCellAnchor>
  <xdr:twoCellAnchor editAs="oneCell">
    <xdr:from>
      <xdr:col>4</xdr:col>
      <xdr:colOff>171450</xdr:colOff>
      <xdr:row>27</xdr:row>
      <xdr:rowOff>9525</xdr:rowOff>
    </xdr:from>
    <xdr:to>
      <xdr:col>5</xdr:col>
      <xdr:colOff>981074</xdr:colOff>
      <xdr:row>33</xdr:row>
      <xdr:rowOff>95249</xdr:rowOff>
    </xdr:to>
    <xdr:pic>
      <xdr:nvPicPr>
        <xdr:cNvPr id="17" name="Рисунок 16">
          <a:extLst>
            <a:ext uri="{FF2B5EF4-FFF2-40B4-BE49-F238E27FC236}">
              <a16:creationId xmlns:a16="http://schemas.microsoft.com/office/drawing/2014/main" id="{0B66C6D3-C917-4639-98F6-C2E4A44FBD0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781300" y="4438650"/>
          <a:ext cx="1133474" cy="1133474"/>
        </a:xfrm>
        <a:prstGeom prst="rect">
          <a:avLst/>
        </a:prstGeom>
      </xdr:spPr>
    </xdr:pic>
    <xdr:clientData/>
  </xdr:twoCellAnchor>
  <xdr:twoCellAnchor editAs="oneCell">
    <xdr:from>
      <xdr:col>6</xdr:col>
      <xdr:colOff>228600</xdr:colOff>
      <xdr:row>27</xdr:row>
      <xdr:rowOff>9525</xdr:rowOff>
    </xdr:from>
    <xdr:to>
      <xdr:col>8</xdr:col>
      <xdr:colOff>57149</xdr:colOff>
      <xdr:row>33</xdr:row>
      <xdr:rowOff>95249</xdr:rowOff>
    </xdr:to>
    <xdr:pic>
      <xdr:nvPicPr>
        <xdr:cNvPr id="18" name="Рисунок 17">
          <a:extLst>
            <a:ext uri="{FF2B5EF4-FFF2-40B4-BE49-F238E27FC236}">
              <a16:creationId xmlns:a16="http://schemas.microsoft.com/office/drawing/2014/main" id="{2017558D-F6AE-418E-A208-F2B1A862783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143375" y="4438650"/>
          <a:ext cx="1133474" cy="1133474"/>
        </a:xfrm>
        <a:prstGeom prst="rect">
          <a:avLst/>
        </a:prstGeom>
      </xdr:spPr>
    </xdr:pic>
    <xdr:clientData/>
  </xdr:twoCellAnchor>
  <xdr:twoCellAnchor editAs="oneCell">
    <xdr:from>
      <xdr:col>8</xdr:col>
      <xdr:colOff>295274</xdr:colOff>
      <xdr:row>27</xdr:row>
      <xdr:rowOff>57149</xdr:rowOff>
    </xdr:from>
    <xdr:to>
      <xdr:col>9</xdr:col>
      <xdr:colOff>933449</xdr:colOff>
      <xdr:row>32</xdr:row>
      <xdr:rowOff>133349</xdr:rowOff>
    </xdr:to>
    <xdr:pic>
      <xdr:nvPicPr>
        <xdr:cNvPr id="19" name="Рисунок 18">
          <a:extLst>
            <a:ext uri="{FF2B5EF4-FFF2-40B4-BE49-F238E27FC236}">
              <a16:creationId xmlns:a16="http://schemas.microsoft.com/office/drawing/2014/main" id="{A49BF732-C8E3-415B-BD04-07F64CDE631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14974" y="4486274"/>
          <a:ext cx="962025" cy="962025"/>
        </a:xfrm>
        <a:prstGeom prst="rect">
          <a:avLst/>
        </a:prstGeom>
      </xdr:spPr>
    </xdr:pic>
    <xdr:clientData/>
  </xdr:twoCellAnchor>
  <xdr:twoCellAnchor editAs="oneCell">
    <xdr:from>
      <xdr:col>11</xdr:col>
      <xdr:colOff>95249</xdr:colOff>
      <xdr:row>27</xdr:row>
      <xdr:rowOff>57149</xdr:rowOff>
    </xdr:from>
    <xdr:to>
      <xdr:col>17</xdr:col>
      <xdr:colOff>85724</xdr:colOff>
      <xdr:row>32</xdr:row>
      <xdr:rowOff>133349</xdr:rowOff>
    </xdr:to>
    <xdr:pic>
      <xdr:nvPicPr>
        <xdr:cNvPr id="20" name="Рисунок 19">
          <a:extLst>
            <a:ext uri="{FF2B5EF4-FFF2-40B4-BE49-F238E27FC236}">
              <a16:creationId xmlns:a16="http://schemas.microsoft.com/office/drawing/2014/main" id="{7A6511D0-6A22-4788-BA3E-C1E72D386E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91324" y="4486274"/>
          <a:ext cx="962025" cy="962025"/>
        </a:xfrm>
        <a:prstGeom prst="rect">
          <a:avLst/>
        </a:prstGeom>
      </xdr:spPr>
    </xdr:pic>
    <xdr:clientData/>
  </xdr:twoCellAnchor>
  <xdr:twoCellAnchor editAs="oneCell">
    <xdr:from>
      <xdr:col>19</xdr:col>
      <xdr:colOff>0</xdr:colOff>
      <xdr:row>27</xdr:row>
      <xdr:rowOff>9525</xdr:rowOff>
    </xdr:from>
    <xdr:to>
      <xdr:col>26</xdr:col>
      <xdr:colOff>57149</xdr:colOff>
      <xdr:row>33</xdr:row>
      <xdr:rowOff>95249</xdr:rowOff>
    </xdr:to>
    <xdr:pic>
      <xdr:nvPicPr>
        <xdr:cNvPr id="21" name="Рисунок 20">
          <a:extLst>
            <a:ext uri="{FF2B5EF4-FFF2-40B4-BE49-F238E27FC236}">
              <a16:creationId xmlns:a16="http://schemas.microsoft.com/office/drawing/2014/main" id="{4FEFF643-B089-40CD-8347-9F8833AED51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934325" y="4438650"/>
          <a:ext cx="1133474" cy="1133474"/>
        </a:xfrm>
        <a:prstGeom prst="rect">
          <a:avLst/>
        </a:prstGeom>
      </xdr:spPr>
    </xdr:pic>
    <xdr:clientData/>
  </xdr:twoCellAnchor>
  <xdr:twoCellAnchor editAs="oneCell">
    <xdr:from>
      <xdr:col>2</xdr:col>
      <xdr:colOff>209550</xdr:colOff>
      <xdr:row>33</xdr:row>
      <xdr:rowOff>152400</xdr:rowOff>
    </xdr:from>
    <xdr:to>
      <xdr:col>3</xdr:col>
      <xdr:colOff>876300</xdr:colOff>
      <xdr:row>39</xdr:row>
      <xdr:rowOff>95250</xdr:rowOff>
    </xdr:to>
    <xdr:pic>
      <xdr:nvPicPr>
        <xdr:cNvPr id="23" name="Рисунок 22">
          <a:extLst>
            <a:ext uri="{FF2B5EF4-FFF2-40B4-BE49-F238E27FC236}">
              <a16:creationId xmlns:a16="http://schemas.microsoft.com/office/drawing/2014/main" id="{F90569DE-EFE3-4827-95A3-AD9A440DB77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4475" y="5629275"/>
          <a:ext cx="990600" cy="990600"/>
        </a:xfrm>
        <a:prstGeom prst="rect">
          <a:avLst/>
        </a:prstGeom>
      </xdr:spPr>
    </xdr:pic>
    <xdr:clientData/>
  </xdr:twoCellAnchor>
  <xdr:twoCellAnchor editAs="oneCell">
    <xdr:from>
      <xdr:col>8</xdr:col>
      <xdr:colOff>161925</xdr:colOff>
      <xdr:row>33</xdr:row>
      <xdr:rowOff>38100</xdr:rowOff>
    </xdr:from>
    <xdr:to>
      <xdr:col>9</xdr:col>
      <xdr:colOff>971549</xdr:colOff>
      <xdr:row>39</xdr:row>
      <xdr:rowOff>123824</xdr:rowOff>
    </xdr:to>
    <xdr:pic>
      <xdr:nvPicPr>
        <xdr:cNvPr id="24" name="Рисунок 23">
          <a:extLst>
            <a:ext uri="{FF2B5EF4-FFF2-40B4-BE49-F238E27FC236}">
              <a16:creationId xmlns:a16="http://schemas.microsoft.com/office/drawing/2014/main" id="{FBADE63B-CDA2-405C-97B8-7D0B26DBBC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381625" y="5514975"/>
          <a:ext cx="1133474" cy="1133474"/>
        </a:xfrm>
        <a:prstGeom prst="rect">
          <a:avLst/>
        </a:prstGeom>
      </xdr:spPr>
    </xdr:pic>
    <xdr:clientData/>
  </xdr:twoCellAnchor>
  <xdr:twoCellAnchor editAs="oneCell">
    <xdr:from>
      <xdr:col>10</xdr:col>
      <xdr:colOff>142875</xdr:colOff>
      <xdr:row>33</xdr:row>
      <xdr:rowOff>38100</xdr:rowOff>
    </xdr:from>
    <xdr:to>
      <xdr:col>18</xdr:col>
      <xdr:colOff>28574</xdr:colOff>
      <xdr:row>39</xdr:row>
      <xdr:rowOff>123824</xdr:rowOff>
    </xdr:to>
    <xdr:pic>
      <xdr:nvPicPr>
        <xdr:cNvPr id="25" name="Рисунок 24">
          <a:extLst>
            <a:ext uri="{FF2B5EF4-FFF2-40B4-BE49-F238E27FC236}">
              <a16:creationId xmlns:a16="http://schemas.microsoft.com/office/drawing/2014/main" id="{F0636047-62F5-4904-A2FE-D9EAE41E37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667500" y="5514975"/>
          <a:ext cx="1133474" cy="1133474"/>
        </a:xfrm>
        <a:prstGeom prst="rect">
          <a:avLst/>
        </a:prstGeom>
      </xdr:spPr>
    </xdr:pic>
    <xdr:clientData/>
  </xdr:twoCellAnchor>
  <xdr:twoCellAnchor editAs="oneCell">
    <xdr:from>
      <xdr:col>19</xdr:col>
      <xdr:colOff>0</xdr:colOff>
      <xdr:row>33</xdr:row>
      <xdr:rowOff>123825</xdr:rowOff>
    </xdr:from>
    <xdr:to>
      <xdr:col>25</xdr:col>
      <xdr:colOff>19050</xdr:colOff>
      <xdr:row>39</xdr:row>
      <xdr:rowOff>66675</xdr:rowOff>
    </xdr:to>
    <xdr:pic>
      <xdr:nvPicPr>
        <xdr:cNvPr id="26" name="Рисунок 25">
          <a:extLst>
            <a:ext uri="{FF2B5EF4-FFF2-40B4-BE49-F238E27FC236}">
              <a16:creationId xmlns:a16="http://schemas.microsoft.com/office/drawing/2014/main" id="{5EBBECF2-FF98-46BB-8631-371A9FF50BB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34325" y="5600700"/>
          <a:ext cx="990600" cy="990600"/>
        </a:xfrm>
        <a:prstGeom prst="rect">
          <a:avLst/>
        </a:prstGeom>
      </xdr:spPr>
    </xdr:pic>
    <xdr:clientData/>
  </xdr:twoCellAnchor>
  <xdr:twoCellAnchor editAs="oneCell">
    <xdr:from>
      <xdr:col>2</xdr:col>
      <xdr:colOff>152400</xdr:colOff>
      <xdr:row>39</xdr:row>
      <xdr:rowOff>38100</xdr:rowOff>
    </xdr:from>
    <xdr:to>
      <xdr:col>3</xdr:col>
      <xdr:colOff>962024</xdr:colOff>
      <xdr:row>45</xdr:row>
      <xdr:rowOff>123824</xdr:rowOff>
    </xdr:to>
    <xdr:pic>
      <xdr:nvPicPr>
        <xdr:cNvPr id="27" name="Рисунок 26">
          <a:extLst>
            <a:ext uri="{FF2B5EF4-FFF2-40B4-BE49-F238E27FC236}">
              <a16:creationId xmlns:a16="http://schemas.microsoft.com/office/drawing/2014/main" id="{C907E637-D83C-4E98-9699-6686E544A30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457325" y="6562725"/>
          <a:ext cx="1133474" cy="1133474"/>
        </a:xfrm>
        <a:prstGeom prst="rect">
          <a:avLst/>
        </a:prstGeom>
      </xdr:spPr>
    </xdr:pic>
    <xdr:clientData/>
  </xdr:twoCellAnchor>
  <xdr:twoCellAnchor editAs="oneCell">
    <xdr:from>
      <xdr:col>2</xdr:col>
      <xdr:colOff>66676</xdr:colOff>
      <xdr:row>23</xdr:row>
      <xdr:rowOff>66675</xdr:rowOff>
    </xdr:from>
    <xdr:to>
      <xdr:col>3</xdr:col>
      <xdr:colOff>285750</xdr:colOff>
      <xdr:row>26</xdr:row>
      <xdr:rowOff>123824</xdr:rowOff>
    </xdr:to>
    <xdr:pic>
      <xdr:nvPicPr>
        <xdr:cNvPr id="29" name="Рисунок 28">
          <a:extLst>
            <a:ext uri="{FF2B5EF4-FFF2-40B4-BE49-F238E27FC236}">
              <a16:creationId xmlns:a16="http://schemas.microsoft.com/office/drawing/2014/main" id="{787B96F0-EAB6-4F6C-A6CC-829CFF6C95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3848100"/>
          <a:ext cx="542924" cy="542924"/>
        </a:xfrm>
        <a:prstGeom prst="rect">
          <a:avLst/>
        </a:prstGeom>
      </xdr:spPr>
    </xdr:pic>
    <xdr:clientData/>
  </xdr:twoCellAnchor>
  <xdr:twoCellAnchor editAs="oneCell">
    <xdr:from>
      <xdr:col>7</xdr:col>
      <xdr:colOff>9525</xdr:colOff>
      <xdr:row>21</xdr:row>
      <xdr:rowOff>85724</xdr:rowOff>
    </xdr:from>
    <xdr:to>
      <xdr:col>7</xdr:col>
      <xdr:colOff>933450</xdr:colOff>
      <xdr:row>26</xdr:row>
      <xdr:rowOff>123824</xdr:rowOff>
    </xdr:to>
    <xdr:pic>
      <xdr:nvPicPr>
        <xdr:cNvPr id="30" name="Рисунок 29">
          <a:extLst>
            <a:ext uri="{FF2B5EF4-FFF2-40B4-BE49-F238E27FC236}">
              <a16:creationId xmlns:a16="http://schemas.microsoft.com/office/drawing/2014/main" id="{54785136-028D-4EA8-BECF-7862A515BB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48150" y="3467099"/>
          <a:ext cx="923925" cy="92392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123825</xdr:colOff>
      <xdr:row>9</xdr:row>
      <xdr:rowOff>28575</xdr:rowOff>
    </xdr:from>
    <xdr:to>
      <xdr:col>3</xdr:col>
      <xdr:colOff>933449</xdr:colOff>
      <xdr:row>14</xdr:row>
      <xdr:rowOff>123824</xdr:rowOff>
    </xdr:to>
    <xdr:pic>
      <xdr:nvPicPr>
        <xdr:cNvPr id="7" name="Рисунок 6">
          <a:extLst>
            <a:ext uri="{FF2B5EF4-FFF2-40B4-BE49-F238E27FC236}">
              <a16:creationId xmlns:a16="http://schemas.microsoft.com/office/drawing/2014/main" id="{DBA32FF2-8ED4-4574-9FAB-7F0E25254C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8750" y="1314450"/>
          <a:ext cx="1133474" cy="1133474"/>
        </a:xfrm>
        <a:prstGeom prst="rect">
          <a:avLst/>
        </a:prstGeom>
      </xdr:spPr>
    </xdr:pic>
    <xdr:clientData/>
  </xdr:twoCellAnchor>
  <xdr:twoCellAnchor editAs="oneCell">
    <xdr:from>
      <xdr:col>9</xdr:col>
      <xdr:colOff>333375</xdr:colOff>
      <xdr:row>8</xdr:row>
      <xdr:rowOff>200025</xdr:rowOff>
    </xdr:from>
    <xdr:to>
      <xdr:col>9</xdr:col>
      <xdr:colOff>962025</xdr:colOff>
      <xdr:row>11</xdr:row>
      <xdr:rowOff>123825</xdr:rowOff>
    </xdr:to>
    <xdr:pic>
      <xdr:nvPicPr>
        <xdr:cNvPr id="8" name="Рисунок 7">
          <a:extLst>
            <a:ext uri="{FF2B5EF4-FFF2-40B4-BE49-F238E27FC236}">
              <a16:creationId xmlns:a16="http://schemas.microsoft.com/office/drawing/2014/main" id="{F38CE9BC-FC94-46F5-88E2-A687CA66406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76925" y="1219200"/>
          <a:ext cx="628650" cy="628650"/>
        </a:xfrm>
        <a:prstGeom prst="rect">
          <a:avLst/>
        </a:prstGeom>
      </xdr:spPr>
    </xdr:pic>
    <xdr:clientData/>
  </xdr:twoCellAnchor>
  <xdr:twoCellAnchor editAs="oneCell">
    <xdr:from>
      <xdr:col>10</xdr:col>
      <xdr:colOff>152400</xdr:colOff>
      <xdr:row>9</xdr:row>
      <xdr:rowOff>28575</xdr:rowOff>
    </xdr:from>
    <xdr:to>
      <xdr:col>18</xdr:col>
      <xdr:colOff>38099</xdr:colOff>
      <xdr:row>14</xdr:row>
      <xdr:rowOff>123824</xdr:rowOff>
    </xdr:to>
    <xdr:pic>
      <xdr:nvPicPr>
        <xdr:cNvPr id="9" name="Рисунок 8">
          <a:extLst>
            <a:ext uri="{FF2B5EF4-FFF2-40B4-BE49-F238E27FC236}">
              <a16:creationId xmlns:a16="http://schemas.microsoft.com/office/drawing/2014/main" id="{0BB02687-7879-4181-AF5B-F23EA5BF7E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77025" y="1314450"/>
          <a:ext cx="1133474" cy="1133474"/>
        </a:xfrm>
        <a:prstGeom prst="rect">
          <a:avLst/>
        </a:prstGeom>
      </xdr:spPr>
    </xdr:pic>
    <xdr:clientData/>
  </xdr:twoCellAnchor>
  <xdr:twoCellAnchor editAs="oneCell">
    <xdr:from>
      <xdr:col>18</xdr:col>
      <xdr:colOff>152400</xdr:colOff>
      <xdr:row>9</xdr:row>
      <xdr:rowOff>142875</xdr:rowOff>
    </xdr:from>
    <xdr:to>
      <xdr:col>25</xdr:col>
      <xdr:colOff>9525</xdr:colOff>
      <xdr:row>14</xdr:row>
      <xdr:rowOff>95250</xdr:rowOff>
    </xdr:to>
    <xdr:pic>
      <xdr:nvPicPr>
        <xdr:cNvPr id="10" name="Рисунок 9">
          <a:extLst>
            <a:ext uri="{FF2B5EF4-FFF2-40B4-BE49-F238E27FC236}">
              <a16:creationId xmlns:a16="http://schemas.microsoft.com/office/drawing/2014/main" id="{D4F05BEB-B96F-4D90-8D80-F6D08B6075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24800" y="1428750"/>
          <a:ext cx="990600" cy="990600"/>
        </a:xfrm>
        <a:prstGeom prst="rect">
          <a:avLst/>
        </a:prstGeom>
      </xdr:spPr>
    </xdr:pic>
    <xdr:clientData/>
  </xdr:twoCellAnchor>
  <xdr:twoCellAnchor editAs="oneCell">
    <xdr:from>
      <xdr:col>0</xdr:col>
      <xdr:colOff>161925</xdr:colOff>
      <xdr:row>15</xdr:row>
      <xdr:rowOff>47625</xdr:rowOff>
    </xdr:from>
    <xdr:to>
      <xdr:col>1</xdr:col>
      <xdr:colOff>971549</xdr:colOff>
      <xdr:row>20</xdr:row>
      <xdr:rowOff>142874</xdr:rowOff>
    </xdr:to>
    <xdr:pic>
      <xdr:nvPicPr>
        <xdr:cNvPr id="11" name="Рисунок 10">
          <a:extLst>
            <a:ext uri="{FF2B5EF4-FFF2-40B4-BE49-F238E27FC236}">
              <a16:creationId xmlns:a16="http://schemas.microsoft.com/office/drawing/2014/main" id="{5A7F24C3-B46B-40F0-97A8-41DD04F1751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1925" y="2381250"/>
          <a:ext cx="1133474" cy="1133474"/>
        </a:xfrm>
        <a:prstGeom prst="rect">
          <a:avLst/>
        </a:prstGeom>
      </xdr:spPr>
    </xdr:pic>
    <xdr:clientData/>
  </xdr:twoCellAnchor>
  <xdr:twoCellAnchor editAs="oneCell">
    <xdr:from>
      <xdr:col>4</xdr:col>
      <xdr:colOff>247650</xdr:colOff>
      <xdr:row>15</xdr:row>
      <xdr:rowOff>28575</xdr:rowOff>
    </xdr:from>
    <xdr:to>
      <xdr:col>5</xdr:col>
      <xdr:colOff>933450</xdr:colOff>
      <xdr:row>20</xdr:row>
      <xdr:rowOff>0</xdr:rowOff>
    </xdr:to>
    <xdr:pic>
      <xdr:nvPicPr>
        <xdr:cNvPr id="13" name="Рисунок 12">
          <a:extLst>
            <a:ext uri="{FF2B5EF4-FFF2-40B4-BE49-F238E27FC236}">
              <a16:creationId xmlns:a16="http://schemas.microsoft.com/office/drawing/2014/main" id="{7E00BBE0-9932-46C9-B037-162BB75C00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7500" y="2362200"/>
          <a:ext cx="1009650" cy="1009650"/>
        </a:xfrm>
        <a:prstGeom prst="rect">
          <a:avLst/>
        </a:prstGeom>
      </xdr:spPr>
    </xdr:pic>
    <xdr:clientData/>
  </xdr:twoCellAnchor>
  <xdr:twoCellAnchor editAs="oneCell">
    <xdr:from>
      <xdr:col>1</xdr:col>
      <xdr:colOff>276224</xdr:colOff>
      <xdr:row>20</xdr:row>
      <xdr:rowOff>85724</xdr:rowOff>
    </xdr:from>
    <xdr:to>
      <xdr:col>1</xdr:col>
      <xdr:colOff>942975</xdr:colOff>
      <xdr:row>24</xdr:row>
      <xdr:rowOff>28575</xdr:rowOff>
    </xdr:to>
    <xdr:pic>
      <xdr:nvPicPr>
        <xdr:cNvPr id="15" name="Рисунок 14">
          <a:extLst>
            <a:ext uri="{FF2B5EF4-FFF2-40B4-BE49-F238E27FC236}">
              <a16:creationId xmlns:a16="http://schemas.microsoft.com/office/drawing/2014/main" id="{BA64D122-E5D0-46C3-8BB1-59F13A4B7F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00074" y="3305174"/>
          <a:ext cx="666751" cy="666751"/>
        </a:xfrm>
        <a:prstGeom prst="rect">
          <a:avLst/>
        </a:prstGeom>
      </xdr:spPr>
    </xdr:pic>
    <xdr:clientData/>
  </xdr:twoCellAnchor>
  <xdr:twoCellAnchor editAs="oneCell">
    <xdr:from>
      <xdr:col>0</xdr:col>
      <xdr:colOff>76200</xdr:colOff>
      <xdr:row>23</xdr:row>
      <xdr:rowOff>47625</xdr:rowOff>
    </xdr:from>
    <xdr:to>
      <xdr:col>1</xdr:col>
      <xdr:colOff>323850</xdr:colOff>
      <xdr:row>26</xdr:row>
      <xdr:rowOff>133350</xdr:rowOff>
    </xdr:to>
    <xdr:pic>
      <xdr:nvPicPr>
        <xdr:cNvPr id="16" name="Рисунок 15">
          <a:extLst>
            <a:ext uri="{FF2B5EF4-FFF2-40B4-BE49-F238E27FC236}">
              <a16:creationId xmlns:a16="http://schemas.microsoft.com/office/drawing/2014/main" id="{5AB64C51-37AE-4555-8F59-FF5A328B075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6200" y="3829050"/>
          <a:ext cx="571500" cy="571500"/>
        </a:xfrm>
        <a:prstGeom prst="rect">
          <a:avLst/>
        </a:prstGeom>
      </xdr:spPr>
    </xdr:pic>
    <xdr:clientData/>
  </xdr:twoCellAnchor>
  <xdr:twoCellAnchor editAs="oneCell">
    <xdr:from>
      <xdr:col>2</xdr:col>
      <xdr:colOff>276225</xdr:colOff>
      <xdr:row>21</xdr:row>
      <xdr:rowOff>47625</xdr:rowOff>
    </xdr:from>
    <xdr:to>
      <xdr:col>3</xdr:col>
      <xdr:colOff>962025</xdr:colOff>
      <xdr:row>27</xdr:row>
      <xdr:rowOff>9525</xdr:rowOff>
    </xdr:to>
    <xdr:pic>
      <xdr:nvPicPr>
        <xdr:cNvPr id="17" name="Рисунок 16">
          <a:extLst>
            <a:ext uri="{FF2B5EF4-FFF2-40B4-BE49-F238E27FC236}">
              <a16:creationId xmlns:a16="http://schemas.microsoft.com/office/drawing/2014/main" id="{E99528C5-6894-4B76-8061-E856A7CFE6B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81150" y="3429000"/>
          <a:ext cx="1009650" cy="1009650"/>
        </a:xfrm>
        <a:prstGeom prst="rect">
          <a:avLst/>
        </a:prstGeom>
      </xdr:spPr>
    </xdr:pic>
    <xdr:clientData/>
  </xdr:twoCellAnchor>
  <xdr:twoCellAnchor editAs="oneCell">
    <xdr:from>
      <xdr:col>4</xdr:col>
      <xdr:colOff>200025</xdr:colOff>
      <xdr:row>21</xdr:row>
      <xdr:rowOff>152400</xdr:rowOff>
    </xdr:from>
    <xdr:to>
      <xdr:col>5</xdr:col>
      <xdr:colOff>866775</xdr:colOff>
      <xdr:row>27</xdr:row>
      <xdr:rowOff>95250</xdr:rowOff>
    </xdr:to>
    <xdr:pic>
      <xdr:nvPicPr>
        <xdr:cNvPr id="18" name="Рисунок 17">
          <a:extLst>
            <a:ext uri="{FF2B5EF4-FFF2-40B4-BE49-F238E27FC236}">
              <a16:creationId xmlns:a16="http://schemas.microsoft.com/office/drawing/2014/main" id="{CDF40AD4-98DD-4532-99B4-7630D6CBD97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809875" y="3533775"/>
          <a:ext cx="990600" cy="990600"/>
        </a:xfrm>
        <a:prstGeom prst="rect">
          <a:avLst/>
        </a:prstGeom>
      </xdr:spPr>
    </xdr:pic>
    <xdr:clientData/>
  </xdr:twoCellAnchor>
  <xdr:twoCellAnchor editAs="oneCell">
    <xdr:from>
      <xdr:col>6</xdr:col>
      <xdr:colOff>247650</xdr:colOff>
      <xdr:row>21</xdr:row>
      <xdr:rowOff>38100</xdr:rowOff>
    </xdr:from>
    <xdr:to>
      <xdr:col>7</xdr:col>
      <xdr:colOff>933450</xdr:colOff>
      <xdr:row>27</xdr:row>
      <xdr:rowOff>0</xdr:rowOff>
    </xdr:to>
    <xdr:pic>
      <xdr:nvPicPr>
        <xdr:cNvPr id="19" name="Рисунок 18">
          <a:extLst>
            <a:ext uri="{FF2B5EF4-FFF2-40B4-BE49-F238E27FC236}">
              <a16:creationId xmlns:a16="http://schemas.microsoft.com/office/drawing/2014/main" id="{6669AA50-B380-448E-8CC9-9B482AF0D63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62425" y="3419475"/>
          <a:ext cx="1009650" cy="1009650"/>
        </a:xfrm>
        <a:prstGeom prst="rect">
          <a:avLst/>
        </a:prstGeom>
      </xdr:spPr>
    </xdr:pic>
    <xdr:clientData/>
  </xdr:twoCellAnchor>
  <xdr:twoCellAnchor editAs="oneCell">
    <xdr:from>
      <xdr:col>11</xdr:col>
      <xdr:colOff>28575</xdr:colOff>
      <xdr:row>21</xdr:row>
      <xdr:rowOff>123825</xdr:rowOff>
    </xdr:from>
    <xdr:to>
      <xdr:col>17</xdr:col>
      <xdr:colOff>47625</xdr:colOff>
      <xdr:row>27</xdr:row>
      <xdr:rowOff>66675</xdr:rowOff>
    </xdr:to>
    <xdr:pic>
      <xdr:nvPicPr>
        <xdr:cNvPr id="20" name="Рисунок 19">
          <a:extLst>
            <a:ext uri="{FF2B5EF4-FFF2-40B4-BE49-F238E27FC236}">
              <a16:creationId xmlns:a16="http://schemas.microsoft.com/office/drawing/2014/main" id="{88991946-90D0-40B8-B2AF-261EEA42468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24650" y="3505200"/>
          <a:ext cx="990600" cy="990600"/>
        </a:xfrm>
        <a:prstGeom prst="rect">
          <a:avLst/>
        </a:prstGeom>
      </xdr:spPr>
    </xdr:pic>
    <xdr:clientData/>
  </xdr:twoCellAnchor>
  <xdr:twoCellAnchor editAs="oneCell">
    <xdr:from>
      <xdr:col>21</xdr:col>
      <xdr:colOff>85725</xdr:colOff>
      <xdr:row>21</xdr:row>
      <xdr:rowOff>9524</xdr:rowOff>
    </xdr:from>
    <xdr:to>
      <xdr:col>25</xdr:col>
      <xdr:colOff>95251</xdr:colOff>
      <xdr:row>24</xdr:row>
      <xdr:rowOff>104775</xdr:rowOff>
    </xdr:to>
    <xdr:pic>
      <xdr:nvPicPr>
        <xdr:cNvPr id="22" name="Рисунок 21">
          <a:extLst>
            <a:ext uri="{FF2B5EF4-FFF2-40B4-BE49-F238E27FC236}">
              <a16:creationId xmlns:a16="http://schemas.microsoft.com/office/drawing/2014/main" id="{248844EB-D4AC-4422-9967-BFFA2865959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43900" y="3390899"/>
          <a:ext cx="657226" cy="657226"/>
        </a:xfrm>
        <a:prstGeom prst="rect">
          <a:avLst/>
        </a:prstGeom>
      </xdr:spPr>
    </xdr:pic>
    <xdr:clientData/>
  </xdr:twoCellAnchor>
  <xdr:twoCellAnchor editAs="oneCell">
    <xdr:from>
      <xdr:col>18</xdr:col>
      <xdr:colOff>28576</xdr:colOff>
      <xdr:row>23</xdr:row>
      <xdr:rowOff>114300</xdr:rowOff>
    </xdr:from>
    <xdr:to>
      <xdr:col>21</xdr:col>
      <xdr:colOff>123825</xdr:colOff>
      <xdr:row>27</xdr:row>
      <xdr:rowOff>47624</xdr:rowOff>
    </xdr:to>
    <xdr:pic>
      <xdr:nvPicPr>
        <xdr:cNvPr id="23" name="Рисунок 22">
          <a:extLst>
            <a:ext uri="{FF2B5EF4-FFF2-40B4-BE49-F238E27FC236}">
              <a16:creationId xmlns:a16="http://schemas.microsoft.com/office/drawing/2014/main" id="{4110EBAA-02AB-46FE-A9CD-D3C56E81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00976" y="3895725"/>
          <a:ext cx="581024" cy="581024"/>
        </a:xfrm>
        <a:prstGeom prst="rect">
          <a:avLst/>
        </a:prstGeom>
      </xdr:spPr>
    </xdr:pic>
    <xdr:clientData/>
  </xdr:twoCellAnchor>
  <xdr:twoCellAnchor editAs="oneCell">
    <xdr:from>
      <xdr:col>1</xdr:col>
      <xdr:colOff>333374</xdr:colOff>
      <xdr:row>27</xdr:row>
      <xdr:rowOff>0</xdr:rowOff>
    </xdr:from>
    <xdr:to>
      <xdr:col>1</xdr:col>
      <xdr:colOff>952499</xdr:colOff>
      <xdr:row>30</xdr:row>
      <xdr:rowOff>57150</xdr:rowOff>
    </xdr:to>
    <xdr:pic>
      <xdr:nvPicPr>
        <xdr:cNvPr id="24" name="Рисунок 23">
          <a:extLst>
            <a:ext uri="{FF2B5EF4-FFF2-40B4-BE49-F238E27FC236}">
              <a16:creationId xmlns:a16="http://schemas.microsoft.com/office/drawing/2014/main" id="{CB57165E-8B05-42D3-805A-7C3B56A9071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7224" y="4429125"/>
          <a:ext cx="619125" cy="619125"/>
        </a:xfrm>
        <a:prstGeom prst="rect">
          <a:avLst/>
        </a:prstGeom>
      </xdr:spPr>
    </xdr:pic>
    <xdr:clientData/>
  </xdr:twoCellAnchor>
  <xdr:twoCellAnchor editAs="oneCell">
    <xdr:from>
      <xdr:col>2</xdr:col>
      <xdr:colOff>76201</xdr:colOff>
      <xdr:row>27</xdr:row>
      <xdr:rowOff>19050</xdr:rowOff>
    </xdr:from>
    <xdr:to>
      <xdr:col>3</xdr:col>
      <xdr:colOff>962025</xdr:colOff>
      <xdr:row>33</xdr:row>
      <xdr:rowOff>180974</xdr:rowOff>
    </xdr:to>
    <xdr:pic>
      <xdr:nvPicPr>
        <xdr:cNvPr id="26" name="Рисунок 25">
          <a:extLst>
            <a:ext uri="{FF2B5EF4-FFF2-40B4-BE49-F238E27FC236}">
              <a16:creationId xmlns:a16="http://schemas.microsoft.com/office/drawing/2014/main" id="{27D6DB69-7ED4-4DFC-A823-427C2F1D061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81126" y="4448175"/>
          <a:ext cx="1209674" cy="1209674"/>
        </a:xfrm>
        <a:prstGeom prst="rect">
          <a:avLst/>
        </a:prstGeom>
      </xdr:spPr>
    </xdr:pic>
    <xdr:clientData/>
  </xdr:twoCellAnchor>
  <xdr:twoCellAnchor editAs="oneCell">
    <xdr:from>
      <xdr:col>4</xdr:col>
      <xdr:colOff>295275</xdr:colOff>
      <xdr:row>27</xdr:row>
      <xdr:rowOff>38100</xdr:rowOff>
    </xdr:from>
    <xdr:to>
      <xdr:col>5</xdr:col>
      <xdr:colOff>942975</xdr:colOff>
      <xdr:row>32</xdr:row>
      <xdr:rowOff>123825</xdr:rowOff>
    </xdr:to>
    <xdr:pic>
      <xdr:nvPicPr>
        <xdr:cNvPr id="27" name="Рисунок 26">
          <a:extLst>
            <a:ext uri="{FF2B5EF4-FFF2-40B4-BE49-F238E27FC236}">
              <a16:creationId xmlns:a16="http://schemas.microsoft.com/office/drawing/2014/main" id="{369F6A4A-1141-4E2E-B365-225DE5947D5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467225"/>
          <a:ext cx="971550" cy="971550"/>
        </a:xfrm>
        <a:prstGeom prst="rect">
          <a:avLst/>
        </a:prstGeom>
      </xdr:spPr>
    </xdr:pic>
    <xdr:clientData/>
  </xdr:twoCellAnchor>
  <xdr:twoCellAnchor editAs="oneCell">
    <xdr:from>
      <xdr:col>6</xdr:col>
      <xdr:colOff>276225</xdr:colOff>
      <xdr:row>27</xdr:row>
      <xdr:rowOff>47625</xdr:rowOff>
    </xdr:from>
    <xdr:to>
      <xdr:col>7</xdr:col>
      <xdr:colOff>923925</xdr:colOff>
      <xdr:row>32</xdr:row>
      <xdr:rowOff>133350</xdr:rowOff>
    </xdr:to>
    <xdr:pic>
      <xdr:nvPicPr>
        <xdr:cNvPr id="28" name="Рисунок 27">
          <a:extLst>
            <a:ext uri="{FF2B5EF4-FFF2-40B4-BE49-F238E27FC236}">
              <a16:creationId xmlns:a16="http://schemas.microsoft.com/office/drawing/2014/main" id="{D31DCED0-DD17-45C2-B8F4-C13E14AD0E5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0" y="4476750"/>
          <a:ext cx="971550" cy="971550"/>
        </a:xfrm>
        <a:prstGeom prst="rect">
          <a:avLst/>
        </a:prstGeom>
      </xdr:spPr>
    </xdr:pic>
    <xdr:clientData/>
  </xdr:twoCellAnchor>
  <xdr:twoCellAnchor editAs="oneCell">
    <xdr:from>
      <xdr:col>9</xdr:col>
      <xdr:colOff>76201</xdr:colOff>
      <xdr:row>26</xdr:row>
      <xdr:rowOff>9525</xdr:rowOff>
    </xdr:from>
    <xdr:to>
      <xdr:col>9</xdr:col>
      <xdr:colOff>962025</xdr:colOff>
      <xdr:row>31</xdr:row>
      <xdr:rowOff>9524</xdr:rowOff>
    </xdr:to>
    <xdr:pic>
      <xdr:nvPicPr>
        <xdr:cNvPr id="29" name="Рисунок 28">
          <a:extLst>
            <a:ext uri="{FF2B5EF4-FFF2-40B4-BE49-F238E27FC236}">
              <a16:creationId xmlns:a16="http://schemas.microsoft.com/office/drawing/2014/main" id="{F03BBED7-4B05-4B39-AF58-63973C85E84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619751" y="4276725"/>
          <a:ext cx="885824" cy="885824"/>
        </a:xfrm>
        <a:prstGeom prst="rect">
          <a:avLst/>
        </a:prstGeom>
      </xdr:spPr>
    </xdr:pic>
    <xdr:clientData/>
  </xdr:twoCellAnchor>
  <xdr:twoCellAnchor editAs="oneCell">
    <xdr:from>
      <xdr:col>0</xdr:col>
      <xdr:colOff>276224</xdr:colOff>
      <xdr:row>33</xdr:row>
      <xdr:rowOff>28574</xdr:rowOff>
    </xdr:from>
    <xdr:to>
      <xdr:col>1</xdr:col>
      <xdr:colOff>952499</xdr:colOff>
      <xdr:row>38</xdr:row>
      <xdr:rowOff>142874</xdr:rowOff>
    </xdr:to>
    <xdr:pic>
      <xdr:nvPicPr>
        <xdr:cNvPr id="31" name="Рисунок 30">
          <a:extLst>
            <a:ext uri="{FF2B5EF4-FFF2-40B4-BE49-F238E27FC236}">
              <a16:creationId xmlns:a16="http://schemas.microsoft.com/office/drawing/2014/main" id="{EF393782-8AD4-4240-B324-E5924EBBA5E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6224" y="5505449"/>
          <a:ext cx="1000125" cy="1000125"/>
        </a:xfrm>
        <a:prstGeom prst="rect">
          <a:avLst/>
        </a:prstGeom>
      </xdr:spPr>
    </xdr:pic>
    <xdr:clientData/>
  </xdr:twoCellAnchor>
  <xdr:twoCellAnchor editAs="oneCell">
    <xdr:from>
      <xdr:col>4</xdr:col>
      <xdr:colOff>104774</xdr:colOff>
      <xdr:row>35</xdr:row>
      <xdr:rowOff>0</xdr:rowOff>
    </xdr:from>
    <xdr:to>
      <xdr:col>5</xdr:col>
      <xdr:colOff>409573</xdr:colOff>
      <xdr:row>38</xdr:row>
      <xdr:rowOff>142874</xdr:rowOff>
    </xdr:to>
    <xdr:pic>
      <xdr:nvPicPr>
        <xdr:cNvPr id="32" name="Рисунок 31">
          <a:extLst>
            <a:ext uri="{FF2B5EF4-FFF2-40B4-BE49-F238E27FC236}">
              <a16:creationId xmlns:a16="http://schemas.microsoft.com/office/drawing/2014/main" id="{3FCCE1F1-FB29-4E97-8EB4-B6794444F7D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14624" y="5876925"/>
          <a:ext cx="628649" cy="628649"/>
        </a:xfrm>
        <a:prstGeom prst="rect">
          <a:avLst/>
        </a:prstGeom>
      </xdr:spPr>
    </xdr:pic>
    <xdr:clientData/>
  </xdr:twoCellAnchor>
  <xdr:twoCellAnchor editAs="oneCell">
    <xdr:from>
      <xdr:col>5</xdr:col>
      <xdr:colOff>190499</xdr:colOff>
      <xdr:row>32</xdr:row>
      <xdr:rowOff>9525</xdr:rowOff>
    </xdr:from>
    <xdr:to>
      <xdr:col>5</xdr:col>
      <xdr:colOff>942975</xdr:colOff>
      <xdr:row>36</xdr:row>
      <xdr:rowOff>38101</xdr:rowOff>
    </xdr:to>
    <xdr:pic>
      <xdr:nvPicPr>
        <xdr:cNvPr id="33" name="Рисунок 32">
          <a:extLst>
            <a:ext uri="{FF2B5EF4-FFF2-40B4-BE49-F238E27FC236}">
              <a16:creationId xmlns:a16="http://schemas.microsoft.com/office/drawing/2014/main" id="{D84DCFA9-4C65-4970-A207-DBC07422AFD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124199" y="5324475"/>
          <a:ext cx="752476" cy="752476"/>
        </a:xfrm>
        <a:prstGeom prst="rect">
          <a:avLst/>
        </a:prstGeom>
      </xdr:spPr>
    </xdr:pic>
    <xdr:clientData/>
  </xdr:twoCellAnchor>
  <xdr:twoCellAnchor editAs="oneCell">
    <xdr:from>
      <xdr:col>7</xdr:col>
      <xdr:colOff>304798</xdr:colOff>
      <xdr:row>33</xdr:row>
      <xdr:rowOff>28574</xdr:rowOff>
    </xdr:from>
    <xdr:to>
      <xdr:col>7</xdr:col>
      <xdr:colOff>895349</xdr:colOff>
      <xdr:row>36</xdr:row>
      <xdr:rowOff>57150</xdr:rowOff>
    </xdr:to>
    <xdr:pic>
      <xdr:nvPicPr>
        <xdr:cNvPr id="34" name="Рисунок 33">
          <a:extLst>
            <a:ext uri="{FF2B5EF4-FFF2-40B4-BE49-F238E27FC236}">
              <a16:creationId xmlns:a16="http://schemas.microsoft.com/office/drawing/2014/main" id="{BCD6F8EB-4A21-4477-927A-D16E7B8493C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43423" y="5505449"/>
          <a:ext cx="590551" cy="590551"/>
        </a:xfrm>
        <a:prstGeom prst="rect">
          <a:avLst/>
        </a:prstGeom>
      </xdr:spPr>
    </xdr:pic>
    <xdr:clientData/>
  </xdr:twoCellAnchor>
  <xdr:twoCellAnchor editAs="oneCell">
    <xdr:from>
      <xdr:col>10</xdr:col>
      <xdr:colOff>38101</xdr:colOff>
      <xdr:row>33</xdr:row>
      <xdr:rowOff>38100</xdr:rowOff>
    </xdr:from>
    <xdr:to>
      <xdr:col>18</xdr:col>
      <xdr:colOff>0</xdr:colOff>
      <xdr:row>39</xdr:row>
      <xdr:rowOff>200024</xdr:rowOff>
    </xdr:to>
    <xdr:pic>
      <xdr:nvPicPr>
        <xdr:cNvPr id="35" name="Рисунок 34">
          <a:extLst>
            <a:ext uri="{FF2B5EF4-FFF2-40B4-BE49-F238E27FC236}">
              <a16:creationId xmlns:a16="http://schemas.microsoft.com/office/drawing/2014/main" id="{3E6BD5A4-56D6-46DD-AE70-23AF8B0F778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562726" y="5514975"/>
          <a:ext cx="1209674" cy="1209674"/>
        </a:xfrm>
        <a:prstGeom prst="rect">
          <a:avLst/>
        </a:prstGeom>
      </xdr:spPr>
    </xdr:pic>
    <xdr:clientData/>
  </xdr:twoCellAnchor>
  <xdr:twoCellAnchor editAs="oneCell">
    <xdr:from>
      <xdr:col>0</xdr:col>
      <xdr:colOff>142875</xdr:colOff>
      <xdr:row>39</xdr:row>
      <xdr:rowOff>95250</xdr:rowOff>
    </xdr:from>
    <xdr:to>
      <xdr:col>1</xdr:col>
      <xdr:colOff>885824</xdr:colOff>
      <xdr:row>45</xdr:row>
      <xdr:rowOff>114299</xdr:rowOff>
    </xdr:to>
    <xdr:pic>
      <xdr:nvPicPr>
        <xdr:cNvPr id="37" name="Рисунок 36">
          <a:extLst>
            <a:ext uri="{FF2B5EF4-FFF2-40B4-BE49-F238E27FC236}">
              <a16:creationId xmlns:a16="http://schemas.microsoft.com/office/drawing/2014/main" id="{12E14646-A540-485D-B20A-42CC5B981EB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2875" y="6619875"/>
          <a:ext cx="1066799" cy="1066799"/>
        </a:xfrm>
        <a:prstGeom prst="rect">
          <a:avLst/>
        </a:prstGeom>
      </xdr:spPr>
    </xdr:pic>
    <xdr:clientData/>
  </xdr:twoCellAnchor>
  <xdr:twoCellAnchor editAs="oneCell">
    <xdr:from>
      <xdr:col>5</xdr:col>
      <xdr:colOff>0</xdr:colOff>
      <xdr:row>9</xdr:row>
      <xdr:rowOff>47625</xdr:rowOff>
    </xdr:from>
    <xdr:to>
      <xdr:col>5</xdr:col>
      <xdr:colOff>942974</xdr:colOff>
      <xdr:row>13</xdr:row>
      <xdr:rowOff>152399</xdr:rowOff>
    </xdr:to>
    <xdr:pic>
      <xdr:nvPicPr>
        <xdr:cNvPr id="38" name="Рисунок 37">
          <a:extLst>
            <a:ext uri="{FF2B5EF4-FFF2-40B4-BE49-F238E27FC236}">
              <a16:creationId xmlns:a16="http://schemas.microsoft.com/office/drawing/2014/main" id="{A9F85751-3B6E-49EA-881E-53F8937085AE}"/>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33700" y="1333500"/>
          <a:ext cx="942974" cy="942974"/>
        </a:xfrm>
        <a:prstGeom prst="rect">
          <a:avLst/>
        </a:prstGeom>
      </xdr:spPr>
    </xdr:pic>
    <xdr:clientData/>
  </xdr:twoCellAnchor>
  <xdr:twoCellAnchor editAs="oneCell">
    <xdr:from>
      <xdr:col>8</xdr:col>
      <xdr:colOff>38098</xdr:colOff>
      <xdr:row>11</xdr:row>
      <xdr:rowOff>95249</xdr:rowOff>
    </xdr:from>
    <xdr:to>
      <xdr:col>9</xdr:col>
      <xdr:colOff>247649</xdr:colOff>
      <xdr:row>14</xdr:row>
      <xdr:rowOff>28575</xdr:rowOff>
    </xdr:to>
    <xdr:pic>
      <xdr:nvPicPr>
        <xdr:cNvPr id="40" name="Рисунок 39">
          <a:extLst>
            <a:ext uri="{FF2B5EF4-FFF2-40B4-BE49-F238E27FC236}">
              <a16:creationId xmlns:a16="http://schemas.microsoft.com/office/drawing/2014/main" id="{25F8D67A-6115-4BF9-95EA-6C99C2EFB17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257798" y="1781174"/>
          <a:ext cx="533401" cy="533401"/>
        </a:xfrm>
        <a:prstGeom prst="rect">
          <a:avLst/>
        </a:prstGeom>
      </xdr:spPr>
    </xdr:pic>
    <xdr:clientData/>
  </xdr:twoCellAnchor>
  <xdr:twoCellAnchor editAs="oneCell">
    <xdr:from>
      <xdr:col>13</xdr:col>
      <xdr:colOff>85725</xdr:colOff>
      <xdr:row>14</xdr:row>
      <xdr:rowOff>114300</xdr:rowOff>
    </xdr:from>
    <xdr:to>
      <xdr:col>17</xdr:col>
      <xdr:colOff>66675</xdr:colOff>
      <xdr:row>17</xdr:row>
      <xdr:rowOff>142875</xdr:rowOff>
    </xdr:to>
    <xdr:pic>
      <xdr:nvPicPr>
        <xdr:cNvPr id="42" name="Рисунок 41">
          <a:extLst>
            <a:ext uri="{FF2B5EF4-FFF2-40B4-BE49-F238E27FC236}">
              <a16:creationId xmlns:a16="http://schemas.microsoft.com/office/drawing/2014/main" id="{84150653-399E-4FAE-8CD1-DEB10D8562C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105650" y="2286000"/>
          <a:ext cx="628650" cy="628650"/>
        </a:xfrm>
        <a:prstGeom prst="rect">
          <a:avLst/>
        </a:prstGeom>
      </xdr:spPr>
    </xdr:pic>
    <xdr:clientData/>
  </xdr:twoCellAnchor>
  <xdr:twoCellAnchor editAs="oneCell">
    <xdr:from>
      <xdr:col>10</xdr:col>
      <xdr:colOff>38100</xdr:colOff>
      <xdr:row>17</xdr:row>
      <xdr:rowOff>114300</xdr:rowOff>
    </xdr:from>
    <xdr:to>
      <xdr:col>13</xdr:col>
      <xdr:colOff>47624</xdr:colOff>
      <xdr:row>20</xdr:row>
      <xdr:rowOff>19049</xdr:rowOff>
    </xdr:to>
    <xdr:pic>
      <xdr:nvPicPr>
        <xdr:cNvPr id="44" name="Рисунок 43">
          <a:extLst>
            <a:ext uri="{FF2B5EF4-FFF2-40B4-BE49-F238E27FC236}">
              <a16:creationId xmlns:a16="http://schemas.microsoft.com/office/drawing/2014/main" id="{5D5C74BD-4459-475C-84FD-D1898D48F67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562725" y="2847975"/>
          <a:ext cx="504824" cy="504824"/>
        </a:xfrm>
        <a:prstGeom prst="rect">
          <a:avLst/>
        </a:prstGeom>
      </xdr:spPr>
    </xdr:pic>
    <xdr:clientData/>
  </xdr:twoCellAnchor>
  <xdr:twoCellAnchor editAs="oneCell">
    <xdr:from>
      <xdr:col>8</xdr:col>
      <xdr:colOff>314325</xdr:colOff>
      <xdr:row>21</xdr:row>
      <xdr:rowOff>47625</xdr:rowOff>
    </xdr:from>
    <xdr:to>
      <xdr:col>9</xdr:col>
      <xdr:colOff>933449</xdr:colOff>
      <xdr:row>26</xdr:row>
      <xdr:rowOff>104774</xdr:rowOff>
    </xdr:to>
    <xdr:pic>
      <xdr:nvPicPr>
        <xdr:cNvPr id="45" name="Рисунок 44">
          <a:extLst>
            <a:ext uri="{FF2B5EF4-FFF2-40B4-BE49-F238E27FC236}">
              <a16:creationId xmlns:a16="http://schemas.microsoft.com/office/drawing/2014/main" id="{2BEA06C6-8833-4FFE-BBC7-0CDD5F8328F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534025" y="3429000"/>
          <a:ext cx="942974" cy="942974"/>
        </a:xfrm>
        <a:prstGeom prst="rect">
          <a:avLst/>
        </a:prstGeom>
      </xdr:spPr>
    </xdr:pic>
    <xdr:clientData/>
  </xdr:twoCellAnchor>
  <xdr:twoCellAnchor editAs="oneCell">
    <xdr:from>
      <xdr:col>0</xdr:col>
      <xdr:colOff>66673</xdr:colOff>
      <xdr:row>29</xdr:row>
      <xdr:rowOff>66674</xdr:rowOff>
    </xdr:from>
    <xdr:to>
      <xdr:col>1</xdr:col>
      <xdr:colOff>276224</xdr:colOff>
      <xdr:row>32</xdr:row>
      <xdr:rowOff>114300</xdr:rowOff>
    </xdr:to>
    <xdr:pic>
      <xdr:nvPicPr>
        <xdr:cNvPr id="47" name="Рисунок 46">
          <a:extLst>
            <a:ext uri="{FF2B5EF4-FFF2-40B4-BE49-F238E27FC236}">
              <a16:creationId xmlns:a16="http://schemas.microsoft.com/office/drawing/2014/main" id="{38BC28FD-3853-4498-AF7C-0B03AF17CB0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6673" y="4895849"/>
          <a:ext cx="533401" cy="533401"/>
        </a:xfrm>
        <a:prstGeom prst="rect">
          <a:avLst/>
        </a:prstGeom>
      </xdr:spPr>
    </xdr:pic>
    <xdr:clientData/>
  </xdr:twoCellAnchor>
  <xdr:twoCellAnchor editAs="oneCell">
    <xdr:from>
      <xdr:col>8</xdr:col>
      <xdr:colOff>47625</xdr:colOff>
      <xdr:row>29</xdr:row>
      <xdr:rowOff>123825</xdr:rowOff>
    </xdr:from>
    <xdr:to>
      <xdr:col>9</xdr:col>
      <xdr:colOff>209548</xdr:colOff>
      <xdr:row>32</xdr:row>
      <xdr:rowOff>123823</xdr:rowOff>
    </xdr:to>
    <xdr:pic>
      <xdr:nvPicPr>
        <xdr:cNvPr id="48" name="Рисунок 47">
          <a:extLst>
            <a:ext uri="{FF2B5EF4-FFF2-40B4-BE49-F238E27FC236}">
              <a16:creationId xmlns:a16="http://schemas.microsoft.com/office/drawing/2014/main" id="{F189EDDB-C05B-4A93-BA02-05D6BFCE94E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67325" y="4953000"/>
          <a:ext cx="485773" cy="485773"/>
        </a:xfrm>
        <a:prstGeom prst="rect">
          <a:avLst/>
        </a:prstGeom>
      </xdr:spPr>
    </xdr:pic>
    <xdr:clientData/>
  </xdr:twoCellAnchor>
  <xdr:twoCellAnchor editAs="oneCell">
    <xdr:from>
      <xdr:col>6</xdr:col>
      <xdr:colOff>66675</xdr:colOff>
      <xdr:row>35</xdr:row>
      <xdr:rowOff>95250</xdr:rowOff>
    </xdr:from>
    <xdr:to>
      <xdr:col>7</xdr:col>
      <xdr:colOff>228598</xdr:colOff>
      <xdr:row>38</xdr:row>
      <xdr:rowOff>95248</xdr:rowOff>
    </xdr:to>
    <xdr:pic>
      <xdr:nvPicPr>
        <xdr:cNvPr id="49" name="Рисунок 48">
          <a:extLst>
            <a:ext uri="{FF2B5EF4-FFF2-40B4-BE49-F238E27FC236}">
              <a16:creationId xmlns:a16="http://schemas.microsoft.com/office/drawing/2014/main" id="{D78795A8-4664-4929-9119-24973EF5BB1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981450" y="5972175"/>
          <a:ext cx="485773" cy="48577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285749</xdr:colOff>
      <xdr:row>9</xdr:row>
      <xdr:rowOff>28574</xdr:rowOff>
    </xdr:from>
    <xdr:to>
      <xdr:col>1</xdr:col>
      <xdr:colOff>962024</xdr:colOff>
      <xdr:row>13</xdr:row>
      <xdr:rowOff>190499</xdr:rowOff>
    </xdr:to>
    <xdr:pic>
      <xdr:nvPicPr>
        <xdr:cNvPr id="2" name="Рисунок 1">
          <a:extLst>
            <a:ext uri="{FF2B5EF4-FFF2-40B4-BE49-F238E27FC236}">
              <a16:creationId xmlns:a16="http://schemas.microsoft.com/office/drawing/2014/main" id="{C2522F17-7728-4C5B-BE5C-11EC40778C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49" y="1314449"/>
          <a:ext cx="1000125" cy="1000125"/>
        </a:xfrm>
        <a:prstGeom prst="rect">
          <a:avLst/>
        </a:prstGeom>
      </xdr:spPr>
    </xdr:pic>
    <xdr:clientData/>
  </xdr:twoCellAnchor>
  <xdr:twoCellAnchor editAs="oneCell">
    <xdr:from>
      <xdr:col>4</xdr:col>
      <xdr:colOff>114299</xdr:colOff>
      <xdr:row>11</xdr:row>
      <xdr:rowOff>0</xdr:rowOff>
    </xdr:from>
    <xdr:to>
      <xdr:col>5</xdr:col>
      <xdr:colOff>419098</xdr:colOff>
      <xdr:row>14</xdr:row>
      <xdr:rowOff>28574</xdr:rowOff>
    </xdr:to>
    <xdr:pic>
      <xdr:nvPicPr>
        <xdr:cNvPr id="3" name="Рисунок 2">
          <a:extLst>
            <a:ext uri="{FF2B5EF4-FFF2-40B4-BE49-F238E27FC236}">
              <a16:creationId xmlns:a16="http://schemas.microsoft.com/office/drawing/2014/main" id="{62685EE6-5707-405C-976F-EC643834904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724149" y="1685925"/>
          <a:ext cx="628649" cy="628649"/>
        </a:xfrm>
        <a:prstGeom prst="rect">
          <a:avLst/>
        </a:prstGeom>
      </xdr:spPr>
    </xdr:pic>
    <xdr:clientData/>
  </xdr:twoCellAnchor>
  <xdr:twoCellAnchor editAs="oneCell">
    <xdr:from>
      <xdr:col>5</xdr:col>
      <xdr:colOff>200024</xdr:colOff>
      <xdr:row>8</xdr:row>
      <xdr:rowOff>114300</xdr:rowOff>
    </xdr:from>
    <xdr:to>
      <xdr:col>5</xdr:col>
      <xdr:colOff>952500</xdr:colOff>
      <xdr:row>11</xdr:row>
      <xdr:rowOff>161926</xdr:rowOff>
    </xdr:to>
    <xdr:pic>
      <xdr:nvPicPr>
        <xdr:cNvPr id="4" name="Рисунок 3">
          <a:extLst>
            <a:ext uri="{FF2B5EF4-FFF2-40B4-BE49-F238E27FC236}">
              <a16:creationId xmlns:a16="http://schemas.microsoft.com/office/drawing/2014/main" id="{76A5B18F-637F-4021-9AA0-97F42BF6339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33724" y="1133475"/>
          <a:ext cx="752476" cy="752476"/>
        </a:xfrm>
        <a:prstGeom prst="rect">
          <a:avLst/>
        </a:prstGeom>
      </xdr:spPr>
    </xdr:pic>
    <xdr:clientData/>
  </xdr:twoCellAnchor>
  <xdr:twoCellAnchor editAs="oneCell">
    <xdr:from>
      <xdr:col>6</xdr:col>
      <xdr:colOff>228599</xdr:colOff>
      <xdr:row>9</xdr:row>
      <xdr:rowOff>28574</xdr:rowOff>
    </xdr:from>
    <xdr:to>
      <xdr:col>7</xdr:col>
      <xdr:colOff>904874</xdr:colOff>
      <xdr:row>13</xdr:row>
      <xdr:rowOff>190499</xdr:rowOff>
    </xdr:to>
    <xdr:pic>
      <xdr:nvPicPr>
        <xdr:cNvPr id="5" name="Рисунок 4">
          <a:extLst>
            <a:ext uri="{FF2B5EF4-FFF2-40B4-BE49-F238E27FC236}">
              <a16:creationId xmlns:a16="http://schemas.microsoft.com/office/drawing/2014/main" id="{80D027D6-3029-4879-BE15-E3B0E7FE3BE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43374" y="1314449"/>
          <a:ext cx="1000125" cy="1000125"/>
        </a:xfrm>
        <a:prstGeom prst="rect">
          <a:avLst/>
        </a:prstGeom>
      </xdr:spPr>
    </xdr:pic>
    <xdr:clientData/>
  </xdr:twoCellAnchor>
  <xdr:twoCellAnchor editAs="oneCell">
    <xdr:from>
      <xdr:col>10</xdr:col>
      <xdr:colOff>47626</xdr:colOff>
      <xdr:row>9</xdr:row>
      <xdr:rowOff>38100</xdr:rowOff>
    </xdr:from>
    <xdr:to>
      <xdr:col>18</xdr:col>
      <xdr:colOff>9525</xdr:colOff>
      <xdr:row>15</xdr:row>
      <xdr:rowOff>47624</xdr:rowOff>
    </xdr:to>
    <xdr:pic>
      <xdr:nvPicPr>
        <xdr:cNvPr id="6" name="Рисунок 5">
          <a:extLst>
            <a:ext uri="{FF2B5EF4-FFF2-40B4-BE49-F238E27FC236}">
              <a16:creationId xmlns:a16="http://schemas.microsoft.com/office/drawing/2014/main" id="{7B307A86-408A-4931-980E-99ACA2CF00D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2251" y="1323975"/>
          <a:ext cx="1209674" cy="1209674"/>
        </a:xfrm>
        <a:prstGeom prst="rect">
          <a:avLst/>
        </a:prstGeom>
      </xdr:spPr>
    </xdr:pic>
    <xdr:clientData/>
  </xdr:twoCellAnchor>
  <xdr:twoCellAnchor editAs="oneCell">
    <xdr:from>
      <xdr:col>0</xdr:col>
      <xdr:colOff>152400</xdr:colOff>
      <xdr:row>15</xdr:row>
      <xdr:rowOff>95250</xdr:rowOff>
    </xdr:from>
    <xdr:to>
      <xdr:col>1</xdr:col>
      <xdr:colOff>895349</xdr:colOff>
      <xdr:row>20</xdr:row>
      <xdr:rowOff>123824</xdr:rowOff>
    </xdr:to>
    <xdr:pic>
      <xdr:nvPicPr>
        <xdr:cNvPr id="7" name="Рисунок 6">
          <a:extLst>
            <a:ext uri="{FF2B5EF4-FFF2-40B4-BE49-F238E27FC236}">
              <a16:creationId xmlns:a16="http://schemas.microsoft.com/office/drawing/2014/main" id="{6E9BCFDE-2AA2-4010-8CEB-14081CCD04C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2400" y="2428875"/>
          <a:ext cx="1066799" cy="1066799"/>
        </a:xfrm>
        <a:prstGeom prst="rect">
          <a:avLst/>
        </a:prstGeom>
      </xdr:spPr>
    </xdr:pic>
    <xdr:clientData/>
  </xdr:twoCellAnchor>
  <xdr:twoCellAnchor editAs="oneCell">
    <xdr:from>
      <xdr:col>18</xdr:col>
      <xdr:colOff>85723</xdr:colOff>
      <xdr:row>17</xdr:row>
      <xdr:rowOff>47625</xdr:rowOff>
    </xdr:from>
    <xdr:to>
      <xdr:col>22</xdr:col>
      <xdr:colOff>19049</xdr:colOff>
      <xdr:row>20</xdr:row>
      <xdr:rowOff>28576</xdr:rowOff>
    </xdr:to>
    <xdr:pic>
      <xdr:nvPicPr>
        <xdr:cNvPr id="8" name="Рисунок 7">
          <a:extLst>
            <a:ext uri="{FF2B5EF4-FFF2-40B4-BE49-F238E27FC236}">
              <a16:creationId xmlns:a16="http://schemas.microsoft.com/office/drawing/2014/main" id="{3D8F77E5-AACA-4FE3-AC75-43A2C1864B2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858123" y="2781300"/>
          <a:ext cx="581026" cy="581026"/>
        </a:xfrm>
        <a:prstGeom prst="rect">
          <a:avLst/>
        </a:prstGeom>
      </xdr:spPr>
    </xdr:pic>
    <xdr:clientData/>
  </xdr:twoCellAnchor>
  <xdr:twoCellAnchor editAs="oneCell">
    <xdr:from>
      <xdr:col>21</xdr:col>
      <xdr:colOff>28574</xdr:colOff>
      <xdr:row>14</xdr:row>
      <xdr:rowOff>142875</xdr:rowOff>
    </xdr:from>
    <xdr:to>
      <xdr:col>25</xdr:col>
      <xdr:colOff>76199</xdr:colOff>
      <xdr:row>18</xdr:row>
      <xdr:rowOff>38100</xdr:rowOff>
    </xdr:to>
    <xdr:pic>
      <xdr:nvPicPr>
        <xdr:cNvPr id="10" name="Рисунок 9">
          <a:extLst>
            <a:ext uri="{FF2B5EF4-FFF2-40B4-BE49-F238E27FC236}">
              <a16:creationId xmlns:a16="http://schemas.microsoft.com/office/drawing/2014/main" id="{5DC2D6B9-C5A7-434F-81D4-89036CDF82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286749" y="2314575"/>
          <a:ext cx="695325" cy="695325"/>
        </a:xfrm>
        <a:prstGeom prst="rect">
          <a:avLst/>
        </a:prstGeom>
      </xdr:spPr>
    </xdr:pic>
    <xdr:clientData/>
  </xdr:twoCellAnchor>
  <xdr:twoCellAnchor editAs="oneCell">
    <xdr:from>
      <xdr:col>0</xdr:col>
      <xdr:colOff>276225</xdr:colOff>
      <xdr:row>21</xdr:row>
      <xdr:rowOff>57150</xdr:rowOff>
    </xdr:from>
    <xdr:to>
      <xdr:col>1</xdr:col>
      <xdr:colOff>914400</xdr:colOff>
      <xdr:row>26</xdr:row>
      <xdr:rowOff>133350</xdr:rowOff>
    </xdr:to>
    <xdr:pic>
      <xdr:nvPicPr>
        <xdr:cNvPr id="12" name="Рисунок 11">
          <a:extLst>
            <a:ext uri="{FF2B5EF4-FFF2-40B4-BE49-F238E27FC236}">
              <a16:creationId xmlns:a16="http://schemas.microsoft.com/office/drawing/2014/main" id="{A96C7418-BA38-41D7-A1BD-02C7D02AB0F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6225" y="3438525"/>
          <a:ext cx="962025" cy="962025"/>
        </a:xfrm>
        <a:prstGeom prst="rect">
          <a:avLst/>
        </a:prstGeom>
      </xdr:spPr>
    </xdr:pic>
    <xdr:clientData/>
  </xdr:twoCellAnchor>
  <xdr:twoCellAnchor editAs="oneCell">
    <xdr:from>
      <xdr:col>2</xdr:col>
      <xdr:colOff>19051</xdr:colOff>
      <xdr:row>22</xdr:row>
      <xdr:rowOff>133350</xdr:rowOff>
    </xdr:from>
    <xdr:to>
      <xdr:col>3</xdr:col>
      <xdr:colOff>342901</xdr:colOff>
      <xdr:row>26</xdr:row>
      <xdr:rowOff>133350</xdr:rowOff>
    </xdr:to>
    <xdr:pic>
      <xdr:nvPicPr>
        <xdr:cNvPr id="13" name="Рисунок 12">
          <a:extLst>
            <a:ext uri="{FF2B5EF4-FFF2-40B4-BE49-F238E27FC236}">
              <a16:creationId xmlns:a16="http://schemas.microsoft.com/office/drawing/2014/main" id="{386647F2-FE2C-4F88-929E-0697367BE09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323976" y="3752850"/>
          <a:ext cx="647700" cy="647700"/>
        </a:xfrm>
        <a:prstGeom prst="rect">
          <a:avLst/>
        </a:prstGeom>
      </xdr:spPr>
    </xdr:pic>
    <xdr:clientData/>
  </xdr:twoCellAnchor>
  <xdr:twoCellAnchor editAs="oneCell">
    <xdr:from>
      <xdr:col>3</xdr:col>
      <xdr:colOff>238124</xdr:colOff>
      <xdr:row>21</xdr:row>
      <xdr:rowOff>9525</xdr:rowOff>
    </xdr:from>
    <xdr:to>
      <xdr:col>3</xdr:col>
      <xdr:colOff>933449</xdr:colOff>
      <xdr:row>24</xdr:row>
      <xdr:rowOff>142875</xdr:rowOff>
    </xdr:to>
    <xdr:pic>
      <xdr:nvPicPr>
        <xdr:cNvPr id="14" name="Рисунок 13">
          <a:extLst>
            <a:ext uri="{FF2B5EF4-FFF2-40B4-BE49-F238E27FC236}">
              <a16:creationId xmlns:a16="http://schemas.microsoft.com/office/drawing/2014/main" id="{24297E8D-B17E-4A5A-B782-336D81F6E00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66899" y="3390900"/>
          <a:ext cx="695325" cy="695325"/>
        </a:xfrm>
        <a:prstGeom prst="rect">
          <a:avLst/>
        </a:prstGeom>
      </xdr:spPr>
    </xdr:pic>
    <xdr:clientData/>
  </xdr:twoCellAnchor>
  <xdr:twoCellAnchor editAs="oneCell">
    <xdr:from>
      <xdr:col>2</xdr:col>
      <xdr:colOff>276225</xdr:colOff>
      <xdr:row>27</xdr:row>
      <xdr:rowOff>114299</xdr:rowOff>
    </xdr:from>
    <xdr:to>
      <xdr:col>3</xdr:col>
      <xdr:colOff>942974</xdr:colOff>
      <xdr:row>33</xdr:row>
      <xdr:rowOff>57148</xdr:rowOff>
    </xdr:to>
    <xdr:pic>
      <xdr:nvPicPr>
        <xdr:cNvPr id="15" name="Рисунок 14">
          <a:extLst>
            <a:ext uri="{FF2B5EF4-FFF2-40B4-BE49-F238E27FC236}">
              <a16:creationId xmlns:a16="http://schemas.microsoft.com/office/drawing/2014/main" id="{5D173291-217D-4BD9-8424-2C930F5EC8F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1150" y="4543424"/>
          <a:ext cx="990599" cy="990599"/>
        </a:xfrm>
        <a:prstGeom prst="rect">
          <a:avLst/>
        </a:prstGeom>
      </xdr:spPr>
    </xdr:pic>
    <xdr:clientData/>
  </xdr:twoCellAnchor>
  <xdr:twoCellAnchor editAs="oneCell">
    <xdr:from>
      <xdr:col>21</xdr:col>
      <xdr:colOff>47625</xdr:colOff>
      <xdr:row>27</xdr:row>
      <xdr:rowOff>76201</xdr:rowOff>
    </xdr:from>
    <xdr:to>
      <xdr:col>25</xdr:col>
      <xdr:colOff>28575</xdr:colOff>
      <xdr:row>30</xdr:row>
      <xdr:rowOff>142876</xdr:rowOff>
    </xdr:to>
    <xdr:pic>
      <xdr:nvPicPr>
        <xdr:cNvPr id="16" name="Рисунок 15">
          <a:extLst>
            <a:ext uri="{FF2B5EF4-FFF2-40B4-BE49-F238E27FC236}">
              <a16:creationId xmlns:a16="http://schemas.microsoft.com/office/drawing/2014/main" id="{9FEF1C64-3FD1-4ED7-8ECA-0F54039BE54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05800" y="4505326"/>
          <a:ext cx="628650" cy="628650"/>
        </a:xfrm>
        <a:prstGeom prst="rect">
          <a:avLst/>
        </a:prstGeom>
      </xdr:spPr>
    </xdr:pic>
    <xdr:clientData/>
  </xdr:twoCellAnchor>
  <xdr:twoCellAnchor editAs="oneCell">
    <xdr:from>
      <xdr:col>2</xdr:col>
      <xdr:colOff>304800</xdr:colOff>
      <xdr:row>33</xdr:row>
      <xdr:rowOff>57150</xdr:rowOff>
    </xdr:from>
    <xdr:to>
      <xdr:col>3</xdr:col>
      <xdr:colOff>942975</xdr:colOff>
      <xdr:row>38</xdr:row>
      <xdr:rowOff>133350</xdr:rowOff>
    </xdr:to>
    <xdr:pic>
      <xdr:nvPicPr>
        <xdr:cNvPr id="17" name="Рисунок 16">
          <a:extLst>
            <a:ext uri="{FF2B5EF4-FFF2-40B4-BE49-F238E27FC236}">
              <a16:creationId xmlns:a16="http://schemas.microsoft.com/office/drawing/2014/main" id="{C7EF19BA-C6C0-4F0F-A272-5156D42CA7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09725" y="5534025"/>
          <a:ext cx="962025" cy="962025"/>
        </a:xfrm>
        <a:prstGeom prst="rect">
          <a:avLst/>
        </a:prstGeom>
      </xdr:spPr>
    </xdr:pic>
    <xdr:clientData/>
  </xdr:twoCellAnchor>
  <xdr:twoCellAnchor editAs="oneCell">
    <xdr:from>
      <xdr:col>4</xdr:col>
      <xdr:colOff>257175</xdr:colOff>
      <xdr:row>33</xdr:row>
      <xdr:rowOff>57150</xdr:rowOff>
    </xdr:from>
    <xdr:to>
      <xdr:col>5</xdr:col>
      <xdr:colOff>895350</xdr:colOff>
      <xdr:row>38</xdr:row>
      <xdr:rowOff>133350</xdr:rowOff>
    </xdr:to>
    <xdr:pic>
      <xdr:nvPicPr>
        <xdr:cNvPr id="18" name="Рисунок 17">
          <a:extLst>
            <a:ext uri="{FF2B5EF4-FFF2-40B4-BE49-F238E27FC236}">
              <a16:creationId xmlns:a16="http://schemas.microsoft.com/office/drawing/2014/main" id="{23A8DEF7-25A8-4FE8-BB99-A3D556D1F2A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867025" y="5534025"/>
          <a:ext cx="962025" cy="962025"/>
        </a:xfrm>
        <a:prstGeom prst="rect">
          <a:avLst/>
        </a:prstGeom>
      </xdr:spPr>
    </xdr:pic>
    <xdr:clientData/>
  </xdr:twoCellAnchor>
  <xdr:twoCellAnchor editAs="oneCell">
    <xdr:from>
      <xdr:col>0</xdr:col>
      <xdr:colOff>0</xdr:colOff>
      <xdr:row>40</xdr:row>
      <xdr:rowOff>133350</xdr:rowOff>
    </xdr:from>
    <xdr:to>
      <xdr:col>1</xdr:col>
      <xdr:colOff>323850</xdr:colOff>
      <xdr:row>44</xdr:row>
      <xdr:rowOff>133350</xdr:rowOff>
    </xdr:to>
    <xdr:pic>
      <xdr:nvPicPr>
        <xdr:cNvPr id="19" name="Рисунок 18">
          <a:extLst>
            <a:ext uri="{FF2B5EF4-FFF2-40B4-BE49-F238E27FC236}">
              <a16:creationId xmlns:a16="http://schemas.microsoft.com/office/drawing/2014/main" id="{73AD8C01-8096-4104-B55C-7896D277B84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6896100"/>
          <a:ext cx="647700" cy="647700"/>
        </a:xfrm>
        <a:prstGeom prst="rect">
          <a:avLst/>
        </a:prstGeom>
      </xdr:spPr>
    </xdr:pic>
    <xdr:clientData/>
  </xdr:twoCellAnchor>
  <xdr:twoCellAnchor editAs="oneCell">
    <xdr:from>
      <xdr:col>1</xdr:col>
      <xdr:colOff>219073</xdr:colOff>
      <xdr:row>39</xdr:row>
      <xdr:rowOff>9525</xdr:rowOff>
    </xdr:from>
    <xdr:to>
      <xdr:col>1</xdr:col>
      <xdr:colOff>914398</xdr:colOff>
      <xdr:row>42</xdr:row>
      <xdr:rowOff>142875</xdr:rowOff>
    </xdr:to>
    <xdr:pic>
      <xdr:nvPicPr>
        <xdr:cNvPr id="20" name="Рисунок 19">
          <a:extLst>
            <a:ext uri="{FF2B5EF4-FFF2-40B4-BE49-F238E27FC236}">
              <a16:creationId xmlns:a16="http://schemas.microsoft.com/office/drawing/2014/main" id="{762DB8B6-047B-4042-8BB6-B137DD8F230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2923" y="6534150"/>
          <a:ext cx="695325" cy="695325"/>
        </a:xfrm>
        <a:prstGeom prst="rect">
          <a:avLst/>
        </a:prstGeom>
      </xdr:spPr>
    </xdr:pic>
    <xdr:clientData/>
  </xdr:twoCellAnchor>
  <xdr:twoCellAnchor editAs="oneCell">
    <xdr:from>
      <xdr:col>18</xdr:col>
      <xdr:colOff>47625</xdr:colOff>
      <xdr:row>29</xdr:row>
      <xdr:rowOff>123824</xdr:rowOff>
    </xdr:from>
    <xdr:to>
      <xdr:col>21</xdr:col>
      <xdr:colOff>47623</xdr:colOff>
      <xdr:row>32</xdr:row>
      <xdr:rowOff>123822</xdr:rowOff>
    </xdr:to>
    <xdr:pic>
      <xdr:nvPicPr>
        <xdr:cNvPr id="21" name="Рисунок 20">
          <a:extLst>
            <a:ext uri="{FF2B5EF4-FFF2-40B4-BE49-F238E27FC236}">
              <a16:creationId xmlns:a16="http://schemas.microsoft.com/office/drawing/2014/main" id="{74A59B54-0208-4608-B7D8-89D2896C357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20025" y="4952999"/>
          <a:ext cx="485773" cy="48577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304800</xdr:colOff>
      <xdr:row>9</xdr:row>
      <xdr:rowOff>47625</xdr:rowOff>
    </xdr:from>
    <xdr:to>
      <xdr:col>3</xdr:col>
      <xdr:colOff>942975</xdr:colOff>
      <xdr:row>13</xdr:row>
      <xdr:rowOff>171450</xdr:rowOff>
    </xdr:to>
    <xdr:pic>
      <xdr:nvPicPr>
        <xdr:cNvPr id="2" name="Рисунок 1">
          <a:extLst>
            <a:ext uri="{FF2B5EF4-FFF2-40B4-BE49-F238E27FC236}">
              <a16:creationId xmlns:a16="http://schemas.microsoft.com/office/drawing/2014/main" id="{70A70C74-187A-44E7-AB57-D8715902C9E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9725" y="1333500"/>
          <a:ext cx="962025" cy="962025"/>
        </a:xfrm>
        <a:prstGeom prst="rect">
          <a:avLst/>
        </a:prstGeom>
      </xdr:spPr>
    </xdr:pic>
    <xdr:clientData/>
  </xdr:twoCellAnchor>
  <xdr:twoCellAnchor editAs="oneCell">
    <xdr:from>
      <xdr:col>4</xdr:col>
      <xdr:colOff>257175</xdr:colOff>
      <xdr:row>9</xdr:row>
      <xdr:rowOff>47625</xdr:rowOff>
    </xdr:from>
    <xdr:to>
      <xdr:col>5</xdr:col>
      <xdr:colOff>895350</xdr:colOff>
      <xdr:row>13</xdr:row>
      <xdr:rowOff>171450</xdr:rowOff>
    </xdr:to>
    <xdr:pic>
      <xdr:nvPicPr>
        <xdr:cNvPr id="3" name="Рисунок 2">
          <a:extLst>
            <a:ext uri="{FF2B5EF4-FFF2-40B4-BE49-F238E27FC236}">
              <a16:creationId xmlns:a16="http://schemas.microsoft.com/office/drawing/2014/main" id="{E681BEA7-6B9A-4469-8E3B-FBD35DAC4E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67025" y="1333500"/>
          <a:ext cx="962025" cy="962025"/>
        </a:xfrm>
        <a:prstGeom prst="rect">
          <a:avLst/>
        </a:prstGeom>
      </xdr:spPr>
    </xdr:pic>
    <xdr:clientData/>
  </xdr:twoCellAnchor>
  <xdr:twoCellAnchor editAs="oneCell">
    <xdr:from>
      <xdr:col>0</xdr:col>
      <xdr:colOff>0</xdr:colOff>
      <xdr:row>16</xdr:row>
      <xdr:rowOff>123825</xdr:rowOff>
    </xdr:from>
    <xdr:to>
      <xdr:col>1</xdr:col>
      <xdr:colOff>323850</xdr:colOff>
      <xdr:row>19</xdr:row>
      <xdr:rowOff>171450</xdr:rowOff>
    </xdr:to>
    <xdr:pic>
      <xdr:nvPicPr>
        <xdr:cNvPr id="4" name="Рисунок 3">
          <a:extLst>
            <a:ext uri="{FF2B5EF4-FFF2-40B4-BE49-F238E27FC236}">
              <a16:creationId xmlns:a16="http://schemas.microsoft.com/office/drawing/2014/main" id="{3C3150FC-9F3D-4C83-9E55-D9E3F273E9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2695575"/>
          <a:ext cx="647700" cy="647700"/>
        </a:xfrm>
        <a:prstGeom prst="rect">
          <a:avLst/>
        </a:prstGeom>
      </xdr:spPr>
    </xdr:pic>
    <xdr:clientData/>
  </xdr:twoCellAnchor>
  <xdr:twoCellAnchor editAs="oneCell">
    <xdr:from>
      <xdr:col>1</xdr:col>
      <xdr:colOff>219073</xdr:colOff>
      <xdr:row>15</xdr:row>
      <xdr:rowOff>0</xdr:rowOff>
    </xdr:from>
    <xdr:to>
      <xdr:col>1</xdr:col>
      <xdr:colOff>914398</xdr:colOff>
      <xdr:row>18</xdr:row>
      <xdr:rowOff>57150</xdr:rowOff>
    </xdr:to>
    <xdr:pic>
      <xdr:nvPicPr>
        <xdr:cNvPr id="5" name="Рисунок 4">
          <a:extLst>
            <a:ext uri="{FF2B5EF4-FFF2-40B4-BE49-F238E27FC236}">
              <a16:creationId xmlns:a16="http://schemas.microsoft.com/office/drawing/2014/main" id="{8846D65A-8395-41CB-BC18-E4333F40D19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2923" y="2333625"/>
          <a:ext cx="695325" cy="695325"/>
        </a:xfrm>
        <a:prstGeom prst="rect">
          <a:avLst/>
        </a:prstGeom>
      </xdr:spPr>
    </xdr:pic>
    <xdr:clientData/>
  </xdr:twoCellAnchor>
  <xdr:twoCellAnchor editAs="oneCell">
    <xdr:from>
      <xdr:col>19</xdr:col>
      <xdr:colOff>114300</xdr:colOff>
      <xdr:row>21</xdr:row>
      <xdr:rowOff>161925</xdr:rowOff>
    </xdr:from>
    <xdr:to>
      <xdr:col>25</xdr:col>
      <xdr:colOff>66674</xdr:colOff>
      <xdr:row>27</xdr:row>
      <xdr:rowOff>38099</xdr:rowOff>
    </xdr:to>
    <xdr:pic>
      <xdr:nvPicPr>
        <xdr:cNvPr id="6" name="Рисунок 5">
          <a:extLst>
            <a:ext uri="{FF2B5EF4-FFF2-40B4-BE49-F238E27FC236}">
              <a16:creationId xmlns:a16="http://schemas.microsoft.com/office/drawing/2014/main" id="{E374483B-03AB-4644-AD8E-8447A3E37B1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48625" y="3543300"/>
          <a:ext cx="923924" cy="923924"/>
        </a:xfrm>
        <a:prstGeom prst="rect">
          <a:avLst/>
        </a:prstGeom>
      </xdr:spPr>
    </xdr:pic>
    <xdr:clientData/>
  </xdr:twoCellAnchor>
  <xdr:twoCellAnchor editAs="oneCell">
    <xdr:from>
      <xdr:col>0</xdr:col>
      <xdr:colOff>285750</xdr:colOff>
      <xdr:row>27</xdr:row>
      <xdr:rowOff>114300</xdr:rowOff>
    </xdr:from>
    <xdr:to>
      <xdr:col>1</xdr:col>
      <xdr:colOff>952499</xdr:colOff>
      <xdr:row>33</xdr:row>
      <xdr:rowOff>57149</xdr:rowOff>
    </xdr:to>
    <xdr:pic>
      <xdr:nvPicPr>
        <xdr:cNvPr id="7" name="Рисунок 6">
          <a:extLst>
            <a:ext uri="{FF2B5EF4-FFF2-40B4-BE49-F238E27FC236}">
              <a16:creationId xmlns:a16="http://schemas.microsoft.com/office/drawing/2014/main" id="{528D9B71-0C62-4152-AD64-0BF735F5E07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4543425"/>
          <a:ext cx="990599" cy="990599"/>
        </a:xfrm>
        <a:prstGeom prst="rect">
          <a:avLst/>
        </a:prstGeom>
      </xdr:spPr>
    </xdr:pic>
    <xdr:clientData/>
  </xdr:twoCellAnchor>
  <xdr:twoCellAnchor editAs="oneCell">
    <xdr:from>
      <xdr:col>8</xdr:col>
      <xdr:colOff>257175</xdr:colOff>
      <xdr:row>27</xdr:row>
      <xdr:rowOff>114300</xdr:rowOff>
    </xdr:from>
    <xdr:to>
      <xdr:col>9</xdr:col>
      <xdr:colOff>923924</xdr:colOff>
      <xdr:row>33</xdr:row>
      <xdr:rowOff>57149</xdr:rowOff>
    </xdr:to>
    <xdr:pic>
      <xdr:nvPicPr>
        <xdr:cNvPr id="8" name="Рисунок 7">
          <a:extLst>
            <a:ext uri="{FF2B5EF4-FFF2-40B4-BE49-F238E27FC236}">
              <a16:creationId xmlns:a16="http://schemas.microsoft.com/office/drawing/2014/main" id="{79963FF6-1646-4390-BB73-B0052930D8E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76875" y="4543425"/>
          <a:ext cx="990599" cy="990599"/>
        </a:xfrm>
        <a:prstGeom prst="rect">
          <a:avLst/>
        </a:prstGeom>
      </xdr:spPr>
    </xdr:pic>
    <xdr:clientData/>
  </xdr:twoCellAnchor>
  <xdr:twoCellAnchor editAs="oneCell">
    <xdr:from>
      <xdr:col>13</xdr:col>
      <xdr:colOff>85725</xdr:colOff>
      <xdr:row>27</xdr:row>
      <xdr:rowOff>66676</xdr:rowOff>
    </xdr:from>
    <xdr:to>
      <xdr:col>17</xdr:col>
      <xdr:colOff>66675</xdr:colOff>
      <xdr:row>30</xdr:row>
      <xdr:rowOff>133351</xdr:rowOff>
    </xdr:to>
    <xdr:pic>
      <xdr:nvPicPr>
        <xdr:cNvPr id="9" name="Рисунок 8">
          <a:extLst>
            <a:ext uri="{FF2B5EF4-FFF2-40B4-BE49-F238E27FC236}">
              <a16:creationId xmlns:a16="http://schemas.microsoft.com/office/drawing/2014/main" id="{849C24BA-55FD-4F18-89A2-69C946E40B5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05650" y="4495801"/>
          <a:ext cx="628650" cy="628650"/>
        </a:xfrm>
        <a:prstGeom prst="rect">
          <a:avLst/>
        </a:prstGeom>
      </xdr:spPr>
    </xdr:pic>
    <xdr:clientData/>
  </xdr:twoCellAnchor>
  <xdr:twoCellAnchor editAs="oneCell">
    <xdr:from>
      <xdr:col>1</xdr:col>
      <xdr:colOff>276225</xdr:colOff>
      <xdr:row>33</xdr:row>
      <xdr:rowOff>19050</xdr:rowOff>
    </xdr:from>
    <xdr:to>
      <xdr:col>2</xdr:col>
      <xdr:colOff>9525</xdr:colOff>
      <xdr:row>37</xdr:row>
      <xdr:rowOff>9525</xdr:rowOff>
    </xdr:to>
    <xdr:pic>
      <xdr:nvPicPr>
        <xdr:cNvPr id="10" name="Рисунок 9">
          <a:extLst>
            <a:ext uri="{FF2B5EF4-FFF2-40B4-BE49-F238E27FC236}">
              <a16:creationId xmlns:a16="http://schemas.microsoft.com/office/drawing/2014/main" id="{A6F8B8DE-603D-4F30-A705-8249C726A73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0075" y="5495925"/>
          <a:ext cx="714375" cy="714375"/>
        </a:xfrm>
        <a:prstGeom prst="rect">
          <a:avLst/>
        </a:prstGeom>
      </xdr:spPr>
    </xdr:pic>
    <xdr:clientData/>
  </xdr:twoCellAnchor>
  <xdr:twoCellAnchor editAs="oneCell">
    <xdr:from>
      <xdr:col>0</xdr:col>
      <xdr:colOff>76201</xdr:colOff>
      <xdr:row>34</xdr:row>
      <xdr:rowOff>152400</xdr:rowOff>
    </xdr:from>
    <xdr:to>
      <xdr:col>1</xdr:col>
      <xdr:colOff>409575</xdr:colOff>
      <xdr:row>38</xdr:row>
      <xdr:rowOff>161924</xdr:rowOff>
    </xdr:to>
    <xdr:pic>
      <xdr:nvPicPr>
        <xdr:cNvPr id="12" name="Рисунок 11">
          <a:extLst>
            <a:ext uri="{FF2B5EF4-FFF2-40B4-BE49-F238E27FC236}">
              <a16:creationId xmlns:a16="http://schemas.microsoft.com/office/drawing/2014/main" id="{5C945467-4548-4091-A337-5A5DE7D0FC8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6201" y="5867400"/>
          <a:ext cx="657224" cy="657224"/>
        </a:xfrm>
        <a:prstGeom prst="rect">
          <a:avLst/>
        </a:prstGeom>
      </xdr:spPr>
    </xdr:pic>
    <xdr:clientData/>
  </xdr:twoCellAnchor>
  <xdr:twoCellAnchor editAs="oneCell">
    <xdr:from>
      <xdr:col>3</xdr:col>
      <xdr:colOff>0</xdr:colOff>
      <xdr:row>33</xdr:row>
      <xdr:rowOff>47625</xdr:rowOff>
    </xdr:from>
    <xdr:to>
      <xdr:col>3</xdr:col>
      <xdr:colOff>952499</xdr:colOff>
      <xdr:row>38</xdr:row>
      <xdr:rowOff>114299</xdr:rowOff>
    </xdr:to>
    <xdr:pic>
      <xdr:nvPicPr>
        <xdr:cNvPr id="13" name="Рисунок 12">
          <a:extLst>
            <a:ext uri="{FF2B5EF4-FFF2-40B4-BE49-F238E27FC236}">
              <a16:creationId xmlns:a16="http://schemas.microsoft.com/office/drawing/2014/main" id="{7C0D1AAB-D582-4733-8496-5BBF9E99248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28775" y="5524500"/>
          <a:ext cx="952499" cy="952499"/>
        </a:xfrm>
        <a:prstGeom prst="rect">
          <a:avLst/>
        </a:prstGeom>
      </xdr:spPr>
    </xdr:pic>
    <xdr:clientData/>
  </xdr:twoCellAnchor>
  <xdr:twoCellAnchor editAs="oneCell">
    <xdr:from>
      <xdr:col>8</xdr:col>
      <xdr:colOff>219075</xdr:colOff>
      <xdr:row>32</xdr:row>
      <xdr:rowOff>76199</xdr:rowOff>
    </xdr:from>
    <xdr:to>
      <xdr:col>10</xdr:col>
      <xdr:colOff>28575</xdr:colOff>
      <xdr:row>38</xdr:row>
      <xdr:rowOff>142874</xdr:rowOff>
    </xdr:to>
    <xdr:pic>
      <xdr:nvPicPr>
        <xdr:cNvPr id="15" name="Рисунок 14">
          <a:extLst>
            <a:ext uri="{FF2B5EF4-FFF2-40B4-BE49-F238E27FC236}">
              <a16:creationId xmlns:a16="http://schemas.microsoft.com/office/drawing/2014/main" id="{E8496915-14CD-4580-AD10-7C6D4297E0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438775" y="5391149"/>
          <a:ext cx="1114425" cy="1114425"/>
        </a:xfrm>
        <a:prstGeom prst="rect">
          <a:avLst/>
        </a:prstGeom>
      </xdr:spPr>
    </xdr:pic>
    <xdr:clientData/>
  </xdr:twoCellAnchor>
  <xdr:twoCellAnchor editAs="oneCell">
    <xdr:from>
      <xdr:col>0</xdr:col>
      <xdr:colOff>285750</xdr:colOff>
      <xdr:row>39</xdr:row>
      <xdr:rowOff>114300</xdr:rowOff>
    </xdr:from>
    <xdr:to>
      <xdr:col>1</xdr:col>
      <xdr:colOff>952499</xdr:colOff>
      <xdr:row>45</xdr:row>
      <xdr:rowOff>57149</xdr:rowOff>
    </xdr:to>
    <xdr:pic>
      <xdr:nvPicPr>
        <xdr:cNvPr id="16" name="Рисунок 15">
          <a:extLst>
            <a:ext uri="{FF2B5EF4-FFF2-40B4-BE49-F238E27FC236}">
              <a16:creationId xmlns:a16="http://schemas.microsoft.com/office/drawing/2014/main" id="{5B2BBCA7-72C1-4A8E-A018-D8E969804DB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6638925"/>
          <a:ext cx="990599" cy="990599"/>
        </a:xfrm>
        <a:prstGeom prst="rect">
          <a:avLst/>
        </a:prstGeom>
      </xdr:spPr>
    </xdr:pic>
    <xdr:clientData/>
  </xdr:twoCellAnchor>
  <xdr:twoCellAnchor editAs="oneCell">
    <xdr:from>
      <xdr:col>6</xdr:col>
      <xdr:colOff>314326</xdr:colOff>
      <xdr:row>21</xdr:row>
      <xdr:rowOff>76200</xdr:rowOff>
    </xdr:from>
    <xdr:to>
      <xdr:col>7</xdr:col>
      <xdr:colOff>923924</xdr:colOff>
      <xdr:row>26</xdr:row>
      <xdr:rowOff>123823</xdr:rowOff>
    </xdr:to>
    <xdr:pic>
      <xdr:nvPicPr>
        <xdr:cNvPr id="17" name="Рисунок 16">
          <a:extLst>
            <a:ext uri="{FF2B5EF4-FFF2-40B4-BE49-F238E27FC236}">
              <a16:creationId xmlns:a16="http://schemas.microsoft.com/office/drawing/2014/main" id="{0DA6F5E5-4176-40C1-9F6C-CC54E5702B3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229101" y="3457575"/>
          <a:ext cx="933448" cy="933448"/>
        </a:xfrm>
        <a:prstGeom prst="rect">
          <a:avLst/>
        </a:prstGeom>
      </xdr:spPr>
    </xdr:pic>
    <xdr:clientData/>
  </xdr:twoCellAnchor>
  <xdr:twoCellAnchor editAs="oneCell">
    <xdr:from>
      <xdr:col>10</xdr:col>
      <xdr:colOff>66676</xdr:colOff>
      <xdr:row>29</xdr:row>
      <xdr:rowOff>85724</xdr:rowOff>
    </xdr:from>
    <xdr:to>
      <xdr:col>13</xdr:col>
      <xdr:colOff>76199</xdr:colOff>
      <xdr:row>32</xdr:row>
      <xdr:rowOff>104772</xdr:rowOff>
    </xdr:to>
    <xdr:pic>
      <xdr:nvPicPr>
        <xdr:cNvPr id="18" name="Рисунок 17">
          <a:extLst>
            <a:ext uri="{FF2B5EF4-FFF2-40B4-BE49-F238E27FC236}">
              <a16:creationId xmlns:a16="http://schemas.microsoft.com/office/drawing/2014/main" id="{212BD4FF-D416-4A67-AF03-BB9E5E9E69D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591301" y="4914899"/>
          <a:ext cx="504823" cy="50482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276225</xdr:colOff>
      <xdr:row>9</xdr:row>
      <xdr:rowOff>104775</xdr:rowOff>
    </xdr:from>
    <xdr:to>
      <xdr:col>1</xdr:col>
      <xdr:colOff>942974</xdr:colOff>
      <xdr:row>14</xdr:row>
      <xdr:rowOff>57149</xdr:rowOff>
    </xdr:to>
    <xdr:pic>
      <xdr:nvPicPr>
        <xdr:cNvPr id="7" name="Рисунок 6">
          <a:extLst>
            <a:ext uri="{FF2B5EF4-FFF2-40B4-BE49-F238E27FC236}">
              <a16:creationId xmlns:a16="http://schemas.microsoft.com/office/drawing/2014/main" id="{473741A4-703E-4D6E-B7E0-020462220A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1390650"/>
          <a:ext cx="990599" cy="990599"/>
        </a:xfrm>
        <a:prstGeom prst="rect">
          <a:avLst/>
        </a:prstGeom>
      </xdr:spPr>
    </xdr:pic>
    <xdr:clientData/>
  </xdr:twoCellAnchor>
  <xdr:twoCellAnchor editAs="oneCell">
    <xdr:from>
      <xdr:col>4</xdr:col>
      <xdr:colOff>228600</xdr:colOff>
      <xdr:row>8</xdr:row>
      <xdr:rowOff>209550</xdr:rowOff>
    </xdr:from>
    <xdr:to>
      <xdr:col>5</xdr:col>
      <xdr:colOff>971550</xdr:colOff>
      <xdr:row>13</xdr:row>
      <xdr:rowOff>171450</xdr:rowOff>
    </xdr:to>
    <xdr:pic>
      <xdr:nvPicPr>
        <xdr:cNvPr id="8" name="Рисунок 7">
          <a:extLst>
            <a:ext uri="{FF2B5EF4-FFF2-40B4-BE49-F238E27FC236}">
              <a16:creationId xmlns:a16="http://schemas.microsoft.com/office/drawing/2014/main" id="{4490465C-4E4B-4BED-8B05-6F4CB797C0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38450" y="1228725"/>
          <a:ext cx="1066800" cy="1066800"/>
        </a:xfrm>
        <a:prstGeom prst="rect">
          <a:avLst/>
        </a:prstGeom>
      </xdr:spPr>
    </xdr:pic>
    <xdr:clientData/>
  </xdr:twoCellAnchor>
  <xdr:twoCellAnchor editAs="oneCell">
    <xdr:from>
      <xdr:col>18</xdr:col>
      <xdr:colOff>47625</xdr:colOff>
      <xdr:row>10</xdr:row>
      <xdr:rowOff>95249</xdr:rowOff>
    </xdr:from>
    <xdr:to>
      <xdr:col>22</xdr:col>
      <xdr:colOff>76200</xdr:colOff>
      <xdr:row>13</xdr:row>
      <xdr:rowOff>171449</xdr:rowOff>
    </xdr:to>
    <xdr:pic>
      <xdr:nvPicPr>
        <xdr:cNvPr id="9" name="Рисунок 8">
          <a:extLst>
            <a:ext uri="{FF2B5EF4-FFF2-40B4-BE49-F238E27FC236}">
              <a16:creationId xmlns:a16="http://schemas.microsoft.com/office/drawing/2014/main" id="{664B0FF0-9034-4E82-AA02-BA90DCCE7F7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0025" y="1619249"/>
          <a:ext cx="676275" cy="676275"/>
        </a:xfrm>
        <a:prstGeom prst="rect">
          <a:avLst/>
        </a:prstGeom>
      </xdr:spPr>
    </xdr:pic>
    <xdr:clientData/>
  </xdr:twoCellAnchor>
  <xdr:twoCellAnchor editAs="oneCell">
    <xdr:from>
      <xdr:col>21</xdr:col>
      <xdr:colOff>47624</xdr:colOff>
      <xdr:row>8</xdr:row>
      <xdr:rowOff>257176</xdr:rowOff>
    </xdr:from>
    <xdr:to>
      <xdr:col>25</xdr:col>
      <xdr:colOff>66674</xdr:colOff>
      <xdr:row>12</xdr:row>
      <xdr:rowOff>19051</xdr:rowOff>
    </xdr:to>
    <xdr:pic>
      <xdr:nvPicPr>
        <xdr:cNvPr id="10" name="Рисунок 9">
          <a:extLst>
            <a:ext uri="{FF2B5EF4-FFF2-40B4-BE49-F238E27FC236}">
              <a16:creationId xmlns:a16="http://schemas.microsoft.com/office/drawing/2014/main" id="{E2C50107-785B-4902-A37F-EF5508924F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05799" y="1276351"/>
          <a:ext cx="666750" cy="666750"/>
        </a:xfrm>
        <a:prstGeom prst="rect">
          <a:avLst/>
        </a:prstGeom>
      </xdr:spPr>
    </xdr:pic>
    <xdr:clientData/>
  </xdr:twoCellAnchor>
  <xdr:twoCellAnchor editAs="oneCell">
    <xdr:from>
      <xdr:col>1</xdr:col>
      <xdr:colOff>228601</xdr:colOff>
      <xdr:row>15</xdr:row>
      <xdr:rowOff>19050</xdr:rowOff>
    </xdr:from>
    <xdr:to>
      <xdr:col>1</xdr:col>
      <xdr:colOff>962025</xdr:colOff>
      <xdr:row>18</xdr:row>
      <xdr:rowOff>114299</xdr:rowOff>
    </xdr:to>
    <xdr:pic>
      <xdr:nvPicPr>
        <xdr:cNvPr id="12" name="Рисунок 11">
          <a:extLst>
            <a:ext uri="{FF2B5EF4-FFF2-40B4-BE49-F238E27FC236}">
              <a16:creationId xmlns:a16="http://schemas.microsoft.com/office/drawing/2014/main" id="{A705C2A2-C724-4C87-80CE-12A6834FFF5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2451" y="2352675"/>
          <a:ext cx="733424" cy="733424"/>
        </a:xfrm>
        <a:prstGeom prst="rect">
          <a:avLst/>
        </a:prstGeom>
      </xdr:spPr>
    </xdr:pic>
    <xdr:clientData/>
  </xdr:twoCellAnchor>
  <xdr:twoCellAnchor editAs="oneCell">
    <xdr:from>
      <xdr:col>0</xdr:col>
      <xdr:colOff>66675</xdr:colOff>
      <xdr:row>16</xdr:row>
      <xdr:rowOff>95249</xdr:rowOff>
    </xdr:from>
    <xdr:to>
      <xdr:col>1</xdr:col>
      <xdr:colOff>419100</xdr:colOff>
      <xdr:row>19</xdr:row>
      <xdr:rowOff>171449</xdr:rowOff>
    </xdr:to>
    <xdr:pic>
      <xdr:nvPicPr>
        <xdr:cNvPr id="13" name="Рисунок 12">
          <a:extLst>
            <a:ext uri="{FF2B5EF4-FFF2-40B4-BE49-F238E27FC236}">
              <a16:creationId xmlns:a16="http://schemas.microsoft.com/office/drawing/2014/main" id="{5D1649E6-76F7-466E-8787-EA5199CEED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675" y="2666999"/>
          <a:ext cx="676275" cy="676275"/>
        </a:xfrm>
        <a:prstGeom prst="rect">
          <a:avLst/>
        </a:prstGeom>
      </xdr:spPr>
    </xdr:pic>
    <xdr:clientData/>
  </xdr:twoCellAnchor>
  <xdr:twoCellAnchor editAs="oneCell">
    <xdr:from>
      <xdr:col>19</xdr:col>
      <xdr:colOff>123825</xdr:colOff>
      <xdr:row>15</xdr:row>
      <xdr:rowOff>76199</xdr:rowOff>
    </xdr:from>
    <xdr:to>
      <xdr:col>25</xdr:col>
      <xdr:colOff>47625</xdr:colOff>
      <xdr:row>19</xdr:row>
      <xdr:rowOff>133349</xdr:rowOff>
    </xdr:to>
    <xdr:pic>
      <xdr:nvPicPr>
        <xdr:cNvPr id="15" name="Рисунок 14">
          <a:extLst>
            <a:ext uri="{FF2B5EF4-FFF2-40B4-BE49-F238E27FC236}">
              <a16:creationId xmlns:a16="http://schemas.microsoft.com/office/drawing/2014/main" id="{7DF6DD4C-CA78-4C92-A7A2-2BCE0E0933A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409824"/>
          <a:ext cx="895350" cy="895350"/>
        </a:xfrm>
        <a:prstGeom prst="rect">
          <a:avLst/>
        </a:prstGeom>
      </xdr:spPr>
    </xdr:pic>
    <xdr:clientData/>
  </xdr:twoCellAnchor>
  <xdr:twoCellAnchor editAs="oneCell">
    <xdr:from>
      <xdr:col>1</xdr:col>
      <xdr:colOff>38100</xdr:colOff>
      <xdr:row>21</xdr:row>
      <xdr:rowOff>85724</xdr:rowOff>
    </xdr:from>
    <xdr:to>
      <xdr:col>1</xdr:col>
      <xdr:colOff>933450</xdr:colOff>
      <xdr:row>26</xdr:row>
      <xdr:rowOff>95249</xdr:rowOff>
    </xdr:to>
    <xdr:pic>
      <xdr:nvPicPr>
        <xdr:cNvPr id="16" name="Рисунок 15">
          <a:extLst>
            <a:ext uri="{FF2B5EF4-FFF2-40B4-BE49-F238E27FC236}">
              <a16:creationId xmlns:a16="http://schemas.microsoft.com/office/drawing/2014/main" id="{F0BE364F-BFBC-48D6-939E-3515716688B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3467099"/>
          <a:ext cx="895350" cy="895350"/>
        </a:xfrm>
        <a:prstGeom prst="rect">
          <a:avLst/>
        </a:prstGeom>
      </xdr:spPr>
    </xdr:pic>
    <xdr:clientData/>
  </xdr:twoCellAnchor>
  <xdr:twoCellAnchor editAs="oneCell">
    <xdr:from>
      <xdr:col>2</xdr:col>
      <xdr:colOff>285750</xdr:colOff>
      <xdr:row>21</xdr:row>
      <xdr:rowOff>114300</xdr:rowOff>
    </xdr:from>
    <xdr:to>
      <xdr:col>3</xdr:col>
      <xdr:colOff>952499</xdr:colOff>
      <xdr:row>27</xdr:row>
      <xdr:rowOff>57149</xdr:rowOff>
    </xdr:to>
    <xdr:pic>
      <xdr:nvPicPr>
        <xdr:cNvPr id="17" name="Рисунок 16">
          <a:extLst>
            <a:ext uri="{FF2B5EF4-FFF2-40B4-BE49-F238E27FC236}">
              <a16:creationId xmlns:a16="http://schemas.microsoft.com/office/drawing/2014/main" id="{13643AD3-8B21-4972-8D51-94A7F19455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90675" y="3495675"/>
          <a:ext cx="990599" cy="990599"/>
        </a:xfrm>
        <a:prstGeom prst="rect">
          <a:avLst/>
        </a:prstGeom>
      </xdr:spPr>
    </xdr:pic>
    <xdr:clientData/>
  </xdr:twoCellAnchor>
  <xdr:twoCellAnchor editAs="oneCell">
    <xdr:from>
      <xdr:col>5</xdr:col>
      <xdr:colOff>314324</xdr:colOff>
      <xdr:row>20</xdr:row>
      <xdr:rowOff>133351</xdr:rowOff>
    </xdr:from>
    <xdr:to>
      <xdr:col>5</xdr:col>
      <xdr:colOff>962023</xdr:colOff>
      <xdr:row>24</xdr:row>
      <xdr:rowOff>57150</xdr:rowOff>
    </xdr:to>
    <xdr:pic>
      <xdr:nvPicPr>
        <xdr:cNvPr id="18" name="Рисунок 17">
          <a:extLst>
            <a:ext uri="{FF2B5EF4-FFF2-40B4-BE49-F238E27FC236}">
              <a16:creationId xmlns:a16="http://schemas.microsoft.com/office/drawing/2014/main" id="{313685D9-15F4-4837-BEB9-EBAFB462B5D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48024" y="3352801"/>
          <a:ext cx="647699" cy="647699"/>
        </a:xfrm>
        <a:prstGeom prst="rect">
          <a:avLst/>
        </a:prstGeom>
      </xdr:spPr>
    </xdr:pic>
    <xdr:clientData/>
  </xdr:twoCellAnchor>
  <xdr:twoCellAnchor editAs="oneCell">
    <xdr:from>
      <xdr:col>4</xdr:col>
      <xdr:colOff>66675</xdr:colOff>
      <xdr:row>22</xdr:row>
      <xdr:rowOff>104774</xdr:rowOff>
    </xdr:from>
    <xdr:to>
      <xdr:col>5</xdr:col>
      <xdr:colOff>409575</xdr:colOff>
      <xdr:row>26</xdr:row>
      <xdr:rowOff>123824</xdr:rowOff>
    </xdr:to>
    <xdr:pic>
      <xdr:nvPicPr>
        <xdr:cNvPr id="19" name="Рисунок 18">
          <a:extLst>
            <a:ext uri="{FF2B5EF4-FFF2-40B4-BE49-F238E27FC236}">
              <a16:creationId xmlns:a16="http://schemas.microsoft.com/office/drawing/2014/main" id="{DF03790F-509E-4BE4-BEB2-B1AC7FFF1B5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76525" y="3724274"/>
          <a:ext cx="666750" cy="666750"/>
        </a:xfrm>
        <a:prstGeom prst="rect">
          <a:avLst/>
        </a:prstGeom>
      </xdr:spPr>
    </xdr:pic>
    <xdr:clientData/>
  </xdr:twoCellAnchor>
  <xdr:twoCellAnchor editAs="oneCell">
    <xdr:from>
      <xdr:col>6</xdr:col>
      <xdr:colOff>295275</xdr:colOff>
      <xdr:row>21</xdr:row>
      <xdr:rowOff>161925</xdr:rowOff>
    </xdr:from>
    <xdr:to>
      <xdr:col>7</xdr:col>
      <xdr:colOff>885824</xdr:colOff>
      <xdr:row>27</xdr:row>
      <xdr:rowOff>28574</xdr:rowOff>
    </xdr:to>
    <xdr:pic>
      <xdr:nvPicPr>
        <xdr:cNvPr id="20" name="Рисунок 19">
          <a:extLst>
            <a:ext uri="{FF2B5EF4-FFF2-40B4-BE49-F238E27FC236}">
              <a16:creationId xmlns:a16="http://schemas.microsoft.com/office/drawing/2014/main" id="{25AA1886-C761-45F0-A111-0094D2BC705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543300"/>
          <a:ext cx="914399" cy="914399"/>
        </a:xfrm>
        <a:prstGeom prst="rect">
          <a:avLst/>
        </a:prstGeom>
      </xdr:spPr>
    </xdr:pic>
    <xdr:clientData/>
  </xdr:twoCellAnchor>
  <xdr:twoCellAnchor editAs="oneCell">
    <xdr:from>
      <xdr:col>8</xdr:col>
      <xdr:colOff>285750</xdr:colOff>
      <xdr:row>21</xdr:row>
      <xdr:rowOff>76199</xdr:rowOff>
    </xdr:from>
    <xdr:to>
      <xdr:col>9</xdr:col>
      <xdr:colOff>857250</xdr:colOff>
      <xdr:row>26</xdr:row>
      <xdr:rowOff>85724</xdr:rowOff>
    </xdr:to>
    <xdr:pic>
      <xdr:nvPicPr>
        <xdr:cNvPr id="21" name="Рисунок 20">
          <a:extLst>
            <a:ext uri="{FF2B5EF4-FFF2-40B4-BE49-F238E27FC236}">
              <a16:creationId xmlns:a16="http://schemas.microsoft.com/office/drawing/2014/main" id="{D9E0A637-9E46-4D49-AB8A-3185352682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05450" y="3457574"/>
          <a:ext cx="895350" cy="895350"/>
        </a:xfrm>
        <a:prstGeom prst="rect">
          <a:avLst/>
        </a:prstGeom>
      </xdr:spPr>
    </xdr:pic>
    <xdr:clientData/>
  </xdr:twoCellAnchor>
  <xdr:twoCellAnchor editAs="oneCell">
    <xdr:from>
      <xdr:col>11</xdr:col>
      <xdr:colOff>95250</xdr:colOff>
      <xdr:row>21</xdr:row>
      <xdr:rowOff>76199</xdr:rowOff>
    </xdr:from>
    <xdr:to>
      <xdr:col>17</xdr:col>
      <xdr:colOff>19050</xdr:colOff>
      <xdr:row>26</xdr:row>
      <xdr:rowOff>85724</xdr:rowOff>
    </xdr:to>
    <xdr:pic>
      <xdr:nvPicPr>
        <xdr:cNvPr id="22" name="Рисунок 21">
          <a:extLst>
            <a:ext uri="{FF2B5EF4-FFF2-40B4-BE49-F238E27FC236}">
              <a16:creationId xmlns:a16="http://schemas.microsoft.com/office/drawing/2014/main" id="{9335835C-9D3A-4DF7-9E64-D23930BF18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3457574"/>
          <a:ext cx="895350" cy="895350"/>
        </a:xfrm>
        <a:prstGeom prst="rect">
          <a:avLst/>
        </a:prstGeom>
      </xdr:spPr>
    </xdr:pic>
    <xdr:clientData/>
  </xdr:twoCellAnchor>
  <xdr:twoCellAnchor editAs="oneCell">
    <xdr:from>
      <xdr:col>1</xdr:col>
      <xdr:colOff>9525</xdr:colOff>
      <xdr:row>27</xdr:row>
      <xdr:rowOff>161925</xdr:rowOff>
    </xdr:from>
    <xdr:to>
      <xdr:col>1</xdr:col>
      <xdr:colOff>923924</xdr:colOff>
      <xdr:row>33</xdr:row>
      <xdr:rowOff>28574</xdr:rowOff>
    </xdr:to>
    <xdr:pic>
      <xdr:nvPicPr>
        <xdr:cNvPr id="23" name="Рисунок 22">
          <a:extLst>
            <a:ext uri="{FF2B5EF4-FFF2-40B4-BE49-F238E27FC236}">
              <a16:creationId xmlns:a16="http://schemas.microsoft.com/office/drawing/2014/main" id="{F0D55B34-E506-4A31-8345-97917E80A33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3375" y="4591050"/>
          <a:ext cx="914399" cy="914399"/>
        </a:xfrm>
        <a:prstGeom prst="rect">
          <a:avLst/>
        </a:prstGeom>
      </xdr:spPr>
    </xdr:pic>
    <xdr:clientData/>
  </xdr:twoCellAnchor>
  <xdr:twoCellAnchor editAs="oneCell">
    <xdr:from>
      <xdr:col>3</xdr:col>
      <xdr:colOff>885831</xdr:colOff>
      <xdr:row>29</xdr:row>
      <xdr:rowOff>19053</xdr:rowOff>
    </xdr:from>
    <xdr:to>
      <xdr:col>5</xdr:col>
      <xdr:colOff>466725</xdr:colOff>
      <xdr:row>32</xdr:row>
      <xdr:rowOff>123824</xdr:rowOff>
    </xdr:to>
    <xdr:pic>
      <xdr:nvPicPr>
        <xdr:cNvPr id="25" name="Рисунок 24">
          <a:extLst>
            <a:ext uri="{FF2B5EF4-FFF2-40B4-BE49-F238E27FC236}">
              <a16:creationId xmlns:a16="http://schemas.microsoft.com/office/drawing/2014/main" id="{DEB66657-4A90-4939-BFD9-21248FC3772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514606" y="4848228"/>
          <a:ext cx="885819" cy="590546"/>
        </a:xfrm>
        <a:prstGeom prst="rect">
          <a:avLst/>
        </a:prstGeom>
      </xdr:spPr>
    </xdr:pic>
    <xdr:clientData/>
  </xdr:twoCellAnchor>
  <xdr:twoCellAnchor editAs="oneCell">
    <xdr:from>
      <xdr:col>6</xdr:col>
      <xdr:colOff>257175</xdr:colOff>
      <xdr:row>27</xdr:row>
      <xdr:rowOff>66674</xdr:rowOff>
    </xdr:from>
    <xdr:to>
      <xdr:col>7</xdr:col>
      <xdr:colOff>914400</xdr:colOff>
      <xdr:row>32</xdr:row>
      <xdr:rowOff>161924</xdr:rowOff>
    </xdr:to>
    <xdr:pic>
      <xdr:nvPicPr>
        <xdr:cNvPr id="27" name="Рисунок 26">
          <a:extLst>
            <a:ext uri="{FF2B5EF4-FFF2-40B4-BE49-F238E27FC236}">
              <a16:creationId xmlns:a16="http://schemas.microsoft.com/office/drawing/2014/main" id="{F34A3D43-9DC9-474E-A523-F522D31BB88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71950" y="4495799"/>
          <a:ext cx="981075" cy="981075"/>
        </a:xfrm>
        <a:prstGeom prst="rect">
          <a:avLst/>
        </a:prstGeom>
      </xdr:spPr>
    </xdr:pic>
    <xdr:clientData/>
  </xdr:twoCellAnchor>
  <xdr:twoCellAnchor editAs="oneCell">
    <xdr:from>
      <xdr:col>5</xdr:col>
      <xdr:colOff>295273</xdr:colOff>
      <xdr:row>27</xdr:row>
      <xdr:rowOff>19049</xdr:rowOff>
    </xdr:from>
    <xdr:to>
      <xdr:col>5</xdr:col>
      <xdr:colOff>904874</xdr:colOff>
      <xdr:row>30</xdr:row>
      <xdr:rowOff>66675</xdr:rowOff>
    </xdr:to>
    <xdr:pic>
      <xdr:nvPicPr>
        <xdr:cNvPr id="28" name="Рисунок 27">
          <a:extLst>
            <a:ext uri="{FF2B5EF4-FFF2-40B4-BE49-F238E27FC236}">
              <a16:creationId xmlns:a16="http://schemas.microsoft.com/office/drawing/2014/main" id="{4844404F-95F2-4999-B42A-D81D6136BD7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28973" y="4448174"/>
          <a:ext cx="609601" cy="609601"/>
        </a:xfrm>
        <a:prstGeom prst="rect">
          <a:avLst/>
        </a:prstGeom>
      </xdr:spPr>
    </xdr:pic>
    <xdr:clientData/>
  </xdr:twoCellAnchor>
  <xdr:twoCellAnchor editAs="oneCell">
    <xdr:from>
      <xdr:col>8</xdr:col>
      <xdr:colOff>276225</xdr:colOff>
      <xdr:row>27</xdr:row>
      <xdr:rowOff>38099</xdr:rowOff>
    </xdr:from>
    <xdr:to>
      <xdr:col>9</xdr:col>
      <xdr:colOff>933450</xdr:colOff>
      <xdr:row>32</xdr:row>
      <xdr:rowOff>133349</xdr:rowOff>
    </xdr:to>
    <xdr:pic>
      <xdr:nvPicPr>
        <xdr:cNvPr id="30" name="Рисунок 29">
          <a:extLst>
            <a:ext uri="{FF2B5EF4-FFF2-40B4-BE49-F238E27FC236}">
              <a16:creationId xmlns:a16="http://schemas.microsoft.com/office/drawing/2014/main" id="{BFCE86B9-3B1D-4731-BC37-989A2010871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495925" y="4467224"/>
          <a:ext cx="981075" cy="981075"/>
        </a:xfrm>
        <a:prstGeom prst="rect">
          <a:avLst/>
        </a:prstGeom>
      </xdr:spPr>
    </xdr:pic>
    <xdr:clientData/>
  </xdr:twoCellAnchor>
  <xdr:twoCellAnchor editAs="oneCell">
    <xdr:from>
      <xdr:col>21</xdr:col>
      <xdr:colOff>114299</xdr:colOff>
      <xdr:row>27</xdr:row>
      <xdr:rowOff>28574</xdr:rowOff>
    </xdr:from>
    <xdr:to>
      <xdr:col>25</xdr:col>
      <xdr:colOff>38100</xdr:colOff>
      <xdr:row>30</xdr:row>
      <xdr:rowOff>38100</xdr:rowOff>
    </xdr:to>
    <xdr:pic>
      <xdr:nvPicPr>
        <xdr:cNvPr id="31" name="Рисунок 30">
          <a:extLst>
            <a:ext uri="{FF2B5EF4-FFF2-40B4-BE49-F238E27FC236}">
              <a16:creationId xmlns:a16="http://schemas.microsoft.com/office/drawing/2014/main" id="{03CABF54-853A-417C-99A3-DD3C0C5C8C1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72474" y="4457699"/>
          <a:ext cx="571501" cy="571501"/>
        </a:xfrm>
        <a:prstGeom prst="rect">
          <a:avLst/>
        </a:prstGeom>
      </xdr:spPr>
    </xdr:pic>
    <xdr:clientData/>
  </xdr:twoCellAnchor>
  <xdr:twoCellAnchor editAs="oneCell">
    <xdr:from>
      <xdr:col>17</xdr:col>
      <xdr:colOff>19056</xdr:colOff>
      <xdr:row>29</xdr:row>
      <xdr:rowOff>47628</xdr:rowOff>
    </xdr:from>
    <xdr:to>
      <xdr:col>22</xdr:col>
      <xdr:colOff>152400</xdr:colOff>
      <xdr:row>32</xdr:row>
      <xdr:rowOff>152399</xdr:rowOff>
    </xdr:to>
    <xdr:pic>
      <xdr:nvPicPr>
        <xdr:cNvPr id="32" name="Рисунок 31">
          <a:extLst>
            <a:ext uri="{FF2B5EF4-FFF2-40B4-BE49-F238E27FC236}">
              <a16:creationId xmlns:a16="http://schemas.microsoft.com/office/drawing/2014/main" id="{C6FC92FD-30EA-427A-B0EA-53F43E23FE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686681" y="4876803"/>
          <a:ext cx="885819" cy="590546"/>
        </a:xfrm>
        <a:prstGeom prst="rect">
          <a:avLst/>
        </a:prstGeom>
      </xdr:spPr>
    </xdr:pic>
    <xdr:clientData/>
  </xdr:twoCellAnchor>
  <xdr:twoCellAnchor editAs="oneCell">
    <xdr:from>
      <xdr:col>0</xdr:col>
      <xdr:colOff>85725</xdr:colOff>
      <xdr:row>33</xdr:row>
      <xdr:rowOff>69849</xdr:rowOff>
    </xdr:from>
    <xdr:to>
      <xdr:col>2</xdr:col>
      <xdr:colOff>133350</xdr:colOff>
      <xdr:row>38</xdr:row>
      <xdr:rowOff>85724</xdr:rowOff>
    </xdr:to>
    <xdr:pic>
      <xdr:nvPicPr>
        <xdr:cNvPr id="33" name="Рисунок 32">
          <a:extLst>
            <a:ext uri="{FF2B5EF4-FFF2-40B4-BE49-F238E27FC236}">
              <a16:creationId xmlns:a16="http://schemas.microsoft.com/office/drawing/2014/main" id="{0F1D74B8-D276-4CE1-A410-9D9FC501C1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5725" y="5546724"/>
          <a:ext cx="1352550" cy="901700"/>
        </a:xfrm>
        <a:prstGeom prst="rect">
          <a:avLst/>
        </a:prstGeom>
      </xdr:spPr>
    </xdr:pic>
    <xdr:clientData/>
  </xdr:twoCellAnchor>
  <xdr:twoCellAnchor editAs="oneCell">
    <xdr:from>
      <xdr:col>4</xdr:col>
      <xdr:colOff>276225</xdr:colOff>
      <xdr:row>33</xdr:row>
      <xdr:rowOff>66674</xdr:rowOff>
    </xdr:from>
    <xdr:to>
      <xdr:col>5</xdr:col>
      <xdr:colOff>933450</xdr:colOff>
      <xdr:row>38</xdr:row>
      <xdr:rowOff>161924</xdr:rowOff>
    </xdr:to>
    <xdr:pic>
      <xdr:nvPicPr>
        <xdr:cNvPr id="34" name="Рисунок 33">
          <a:extLst>
            <a:ext uri="{FF2B5EF4-FFF2-40B4-BE49-F238E27FC236}">
              <a16:creationId xmlns:a16="http://schemas.microsoft.com/office/drawing/2014/main" id="{1CCCD330-1124-4A66-BEDD-1C4C59A756C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886075" y="5543549"/>
          <a:ext cx="981075" cy="981075"/>
        </a:xfrm>
        <a:prstGeom prst="rect">
          <a:avLst/>
        </a:prstGeom>
      </xdr:spPr>
    </xdr:pic>
    <xdr:clientData/>
  </xdr:twoCellAnchor>
  <xdr:twoCellAnchor editAs="oneCell">
    <xdr:from>
      <xdr:col>0</xdr:col>
      <xdr:colOff>0</xdr:colOff>
      <xdr:row>41</xdr:row>
      <xdr:rowOff>73024</xdr:rowOff>
    </xdr:from>
    <xdr:to>
      <xdr:col>1</xdr:col>
      <xdr:colOff>495300</xdr:colOff>
      <xdr:row>44</xdr:row>
      <xdr:rowOff>133349</xdr:rowOff>
    </xdr:to>
    <xdr:pic>
      <xdr:nvPicPr>
        <xdr:cNvPr id="35" name="Рисунок 34">
          <a:extLst>
            <a:ext uri="{FF2B5EF4-FFF2-40B4-BE49-F238E27FC236}">
              <a16:creationId xmlns:a16="http://schemas.microsoft.com/office/drawing/2014/main" id="{6D798C4D-D2D8-4D50-9647-9771A8F6CFB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0" y="6997699"/>
          <a:ext cx="819150" cy="546100"/>
        </a:xfrm>
        <a:prstGeom prst="rect">
          <a:avLst/>
        </a:prstGeom>
      </xdr:spPr>
    </xdr:pic>
    <xdr:clientData/>
  </xdr:twoCellAnchor>
  <xdr:twoCellAnchor editAs="oneCell">
    <xdr:from>
      <xdr:col>2</xdr:col>
      <xdr:colOff>85725</xdr:colOff>
      <xdr:row>39</xdr:row>
      <xdr:rowOff>60324</xdr:rowOff>
    </xdr:from>
    <xdr:to>
      <xdr:col>4</xdr:col>
      <xdr:colOff>133350</xdr:colOff>
      <xdr:row>44</xdr:row>
      <xdr:rowOff>76199</xdr:rowOff>
    </xdr:to>
    <xdr:pic>
      <xdr:nvPicPr>
        <xdr:cNvPr id="36" name="Рисунок 35">
          <a:extLst>
            <a:ext uri="{FF2B5EF4-FFF2-40B4-BE49-F238E27FC236}">
              <a16:creationId xmlns:a16="http://schemas.microsoft.com/office/drawing/2014/main" id="{EEEF278A-43DD-45EC-9A8C-DCD350FC27F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90650" y="6584949"/>
          <a:ext cx="1352550" cy="901700"/>
        </a:xfrm>
        <a:prstGeom prst="rect">
          <a:avLst/>
        </a:prstGeom>
      </xdr:spPr>
    </xdr:pic>
    <xdr:clientData/>
  </xdr:twoCellAnchor>
  <xdr:twoCellAnchor editAs="oneCell">
    <xdr:from>
      <xdr:col>11</xdr:col>
      <xdr:colOff>114300</xdr:colOff>
      <xdr:row>9</xdr:row>
      <xdr:rowOff>66675</xdr:rowOff>
    </xdr:from>
    <xdr:to>
      <xdr:col>17</xdr:col>
      <xdr:colOff>76198</xdr:colOff>
      <xdr:row>13</xdr:row>
      <xdr:rowOff>161923</xdr:rowOff>
    </xdr:to>
    <xdr:pic>
      <xdr:nvPicPr>
        <xdr:cNvPr id="37" name="Рисунок 36">
          <a:extLst>
            <a:ext uri="{FF2B5EF4-FFF2-40B4-BE49-F238E27FC236}">
              <a16:creationId xmlns:a16="http://schemas.microsoft.com/office/drawing/2014/main" id="{1D03E1E0-C82B-49B5-9427-397011A86BC1}"/>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810375" y="1352550"/>
          <a:ext cx="933448" cy="933448"/>
        </a:xfrm>
        <a:prstGeom prst="rect">
          <a:avLst/>
        </a:prstGeom>
      </xdr:spPr>
    </xdr:pic>
    <xdr:clientData/>
  </xdr:twoCellAnchor>
  <xdr:twoCellAnchor editAs="oneCell">
    <xdr:from>
      <xdr:col>5</xdr:col>
      <xdr:colOff>542925</xdr:colOff>
      <xdr:row>24</xdr:row>
      <xdr:rowOff>57150</xdr:rowOff>
    </xdr:from>
    <xdr:to>
      <xdr:col>5</xdr:col>
      <xdr:colOff>904873</xdr:colOff>
      <xdr:row>26</xdr:row>
      <xdr:rowOff>95248</xdr:rowOff>
    </xdr:to>
    <xdr:pic>
      <xdr:nvPicPr>
        <xdr:cNvPr id="38" name="Рисунок 37">
          <a:extLst>
            <a:ext uri="{FF2B5EF4-FFF2-40B4-BE49-F238E27FC236}">
              <a16:creationId xmlns:a16="http://schemas.microsoft.com/office/drawing/2014/main" id="{44CA2A15-F49C-42A9-85C8-74A5E9396D5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476625" y="4000500"/>
          <a:ext cx="361948" cy="361948"/>
        </a:xfrm>
        <a:prstGeom prst="rect">
          <a:avLst/>
        </a:prstGeom>
      </xdr:spPr>
    </xdr:pic>
    <xdr:clientData/>
  </xdr:twoCellAnchor>
  <xdr:twoCellAnchor editAs="oneCell">
    <xdr:from>
      <xdr:col>23</xdr:col>
      <xdr:colOff>9525</xdr:colOff>
      <xdr:row>30</xdr:row>
      <xdr:rowOff>95250</xdr:rowOff>
    </xdr:from>
    <xdr:to>
      <xdr:col>25</xdr:col>
      <xdr:colOff>47623</xdr:colOff>
      <xdr:row>32</xdr:row>
      <xdr:rowOff>133348</xdr:rowOff>
    </xdr:to>
    <xdr:pic>
      <xdr:nvPicPr>
        <xdr:cNvPr id="39" name="Рисунок 38">
          <a:extLst>
            <a:ext uri="{FF2B5EF4-FFF2-40B4-BE49-F238E27FC236}">
              <a16:creationId xmlns:a16="http://schemas.microsoft.com/office/drawing/2014/main" id="{DEF941C3-496E-4774-8946-15F97BC8286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591550" y="5086350"/>
          <a:ext cx="361948" cy="361948"/>
        </a:xfrm>
        <a:prstGeom prst="rect">
          <a:avLst/>
        </a:prstGeom>
      </xdr:spPr>
    </xdr:pic>
    <xdr:clientData/>
  </xdr:twoCellAnchor>
  <xdr:twoCellAnchor editAs="oneCell">
    <xdr:from>
      <xdr:col>1</xdr:col>
      <xdr:colOff>371475</xdr:colOff>
      <xdr:row>39</xdr:row>
      <xdr:rowOff>28575</xdr:rowOff>
    </xdr:from>
    <xdr:to>
      <xdr:col>1</xdr:col>
      <xdr:colOff>962023</xdr:colOff>
      <xdr:row>42</xdr:row>
      <xdr:rowOff>57148</xdr:rowOff>
    </xdr:to>
    <xdr:pic>
      <xdr:nvPicPr>
        <xdr:cNvPr id="40" name="Рисунок 39">
          <a:extLst>
            <a:ext uri="{FF2B5EF4-FFF2-40B4-BE49-F238E27FC236}">
              <a16:creationId xmlns:a16="http://schemas.microsoft.com/office/drawing/2014/main" id="{12CC1975-ACBD-41ED-9CC9-C867B713246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95325" y="6553200"/>
          <a:ext cx="590548" cy="59054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85725</xdr:colOff>
      <xdr:row>9</xdr:row>
      <xdr:rowOff>69850</xdr:rowOff>
    </xdr:from>
    <xdr:to>
      <xdr:col>2</xdr:col>
      <xdr:colOff>133350</xdr:colOff>
      <xdr:row>13</xdr:row>
      <xdr:rowOff>133350</xdr:rowOff>
    </xdr:to>
    <xdr:pic>
      <xdr:nvPicPr>
        <xdr:cNvPr id="2" name="Рисунок 1">
          <a:extLst>
            <a:ext uri="{FF2B5EF4-FFF2-40B4-BE49-F238E27FC236}">
              <a16:creationId xmlns:a16="http://schemas.microsoft.com/office/drawing/2014/main" id="{D2B4312C-9BAD-4E7E-B5B7-9054C4AD2D0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1355725"/>
          <a:ext cx="1352550" cy="901700"/>
        </a:xfrm>
        <a:prstGeom prst="rect">
          <a:avLst/>
        </a:prstGeom>
      </xdr:spPr>
    </xdr:pic>
    <xdr:clientData/>
  </xdr:twoCellAnchor>
  <xdr:twoCellAnchor editAs="oneCell">
    <xdr:from>
      <xdr:col>4</xdr:col>
      <xdr:colOff>276225</xdr:colOff>
      <xdr:row>9</xdr:row>
      <xdr:rowOff>66675</xdr:rowOff>
    </xdr:from>
    <xdr:to>
      <xdr:col>5</xdr:col>
      <xdr:colOff>933450</xdr:colOff>
      <xdr:row>14</xdr:row>
      <xdr:rowOff>9525</xdr:rowOff>
    </xdr:to>
    <xdr:pic>
      <xdr:nvPicPr>
        <xdr:cNvPr id="3" name="Рисунок 2">
          <a:extLst>
            <a:ext uri="{FF2B5EF4-FFF2-40B4-BE49-F238E27FC236}">
              <a16:creationId xmlns:a16="http://schemas.microsoft.com/office/drawing/2014/main" id="{8838484E-8473-4584-BF06-3FE8CDDBD9B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86075" y="1352550"/>
          <a:ext cx="981075" cy="981075"/>
        </a:xfrm>
        <a:prstGeom prst="rect">
          <a:avLst/>
        </a:prstGeom>
      </xdr:spPr>
    </xdr:pic>
    <xdr:clientData/>
  </xdr:twoCellAnchor>
  <xdr:twoCellAnchor editAs="oneCell">
    <xdr:from>
      <xdr:col>0</xdr:col>
      <xdr:colOff>0</xdr:colOff>
      <xdr:row>17</xdr:row>
      <xdr:rowOff>73025</xdr:rowOff>
    </xdr:from>
    <xdr:to>
      <xdr:col>1</xdr:col>
      <xdr:colOff>495300</xdr:colOff>
      <xdr:row>20</xdr:row>
      <xdr:rowOff>19050</xdr:rowOff>
    </xdr:to>
    <xdr:pic>
      <xdr:nvPicPr>
        <xdr:cNvPr id="4" name="Рисунок 3">
          <a:extLst>
            <a:ext uri="{FF2B5EF4-FFF2-40B4-BE49-F238E27FC236}">
              <a16:creationId xmlns:a16="http://schemas.microsoft.com/office/drawing/2014/main" id="{1C970E4E-7754-4E24-B9F9-E23AEBED43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2806700"/>
          <a:ext cx="819150" cy="546100"/>
        </a:xfrm>
        <a:prstGeom prst="rect">
          <a:avLst/>
        </a:prstGeom>
      </xdr:spPr>
    </xdr:pic>
    <xdr:clientData/>
  </xdr:twoCellAnchor>
  <xdr:twoCellAnchor editAs="oneCell">
    <xdr:from>
      <xdr:col>2</xdr:col>
      <xdr:colOff>85725</xdr:colOff>
      <xdr:row>15</xdr:row>
      <xdr:rowOff>60325</xdr:rowOff>
    </xdr:from>
    <xdr:to>
      <xdr:col>4</xdr:col>
      <xdr:colOff>133350</xdr:colOff>
      <xdr:row>19</xdr:row>
      <xdr:rowOff>123825</xdr:rowOff>
    </xdr:to>
    <xdr:pic>
      <xdr:nvPicPr>
        <xdr:cNvPr id="5" name="Рисунок 4">
          <a:extLst>
            <a:ext uri="{FF2B5EF4-FFF2-40B4-BE49-F238E27FC236}">
              <a16:creationId xmlns:a16="http://schemas.microsoft.com/office/drawing/2014/main" id="{AA3FA96A-7851-4498-B3AC-44C197FCF50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90650" y="2393950"/>
          <a:ext cx="1352550" cy="901700"/>
        </a:xfrm>
        <a:prstGeom prst="rect">
          <a:avLst/>
        </a:prstGeom>
      </xdr:spPr>
    </xdr:pic>
    <xdr:clientData/>
  </xdr:twoCellAnchor>
  <xdr:twoCellAnchor editAs="oneCell">
    <xdr:from>
      <xdr:col>1</xdr:col>
      <xdr:colOff>371475</xdr:colOff>
      <xdr:row>15</xdr:row>
      <xdr:rowOff>28576</xdr:rowOff>
    </xdr:from>
    <xdr:to>
      <xdr:col>1</xdr:col>
      <xdr:colOff>962023</xdr:colOff>
      <xdr:row>17</xdr:row>
      <xdr:rowOff>180974</xdr:rowOff>
    </xdr:to>
    <xdr:pic>
      <xdr:nvPicPr>
        <xdr:cNvPr id="6" name="Рисунок 5">
          <a:extLst>
            <a:ext uri="{FF2B5EF4-FFF2-40B4-BE49-F238E27FC236}">
              <a16:creationId xmlns:a16="http://schemas.microsoft.com/office/drawing/2014/main" id="{D33298FB-4866-4D97-870D-CC5C4CDAB4D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5325" y="2362201"/>
          <a:ext cx="590548" cy="590548"/>
        </a:xfrm>
        <a:prstGeom prst="rect">
          <a:avLst/>
        </a:prstGeom>
      </xdr:spPr>
    </xdr:pic>
    <xdr:clientData/>
  </xdr:twoCellAnchor>
  <xdr:twoCellAnchor editAs="oneCell">
    <xdr:from>
      <xdr:col>4</xdr:col>
      <xdr:colOff>133350</xdr:colOff>
      <xdr:row>15</xdr:row>
      <xdr:rowOff>69850</xdr:rowOff>
    </xdr:from>
    <xdr:to>
      <xdr:col>6</xdr:col>
      <xdr:colOff>180975</xdr:colOff>
      <xdr:row>19</xdr:row>
      <xdr:rowOff>133350</xdr:rowOff>
    </xdr:to>
    <xdr:pic>
      <xdr:nvPicPr>
        <xdr:cNvPr id="7" name="Рисунок 6">
          <a:extLst>
            <a:ext uri="{FF2B5EF4-FFF2-40B4-BE49-F238E27FC236}">
              <a16:creationId xmlns:a16="http://schemas.microsoft.com/office/drawing/2014/main" id="{877F6856-4566-4F77-B656-0A21B90108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2403475"/>
          <a:ext cx="1352550" cy="901700"/>
        </a:xfrm>
        <a:prstGeom prst="rect">
          <a:avLst/>
        </a:prstGeom>
      </xdr:spPr>
    </xdr:pic>
    <xdr:clientData/>
  </xdr:twoCellAnchor>
  <xdr:twoCellAnchor editAs="oneCell">
    <xdr:from>
      <xdr:col>6</xdr:col>
      <xdr:colOff>228600</xdr:colOff>
      <xdr:row>15</xdr:row>
      <xdr:rowOff>57150</xdr:rowOff>
    </xdr:from>
    <xdr:to>
      <xdr:col>7</xdr:col>
      <xdr:colOff>885825</xdr:colOff>
      <xdr:row>20</xdr:row>
      <xdr:rowOff>0</xdr:rowOff>
    </xdr:to>
    <xdr:pic>
      <xdr:nvPicPr>
        <xdr:cNvPr id="8" name="Рисунок 7">
          <a:extLst>
            <a:ext uri="{FF2B5EF4-FFF2-40B4-BE49-F238E27FC236}">
              <a16:creationId xmlns:a16="http://schemas.microsoft.com/office/drawing/2014/main" id="{D5173D9C-BA1B-4941-94DB-52127460036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43375" y="2390775"/>
          <a:ext cx="981075" cy="981075"/>
        </a:xfrm>
        <a:prstGeom prst="rect">
          <a:avLst/>
        </a:prstGeom>
      </xdr:spPr>
    </xdr:pic>
    <xdr:clientData/>
  </xdr:twoCellAnchor>
  <xdr:twoCellAnchor editAs="oneCell">
    <xdr:from>
      <xdr:col>8</xdr:col>
      <xdr:colOff>47625</xdr:colOff>
      <xdr:row>17</xdr:row>
      <xdr:rowOff>28575</xdr:rowOff>
    </xdr:from>
    <xdr:to>
      <xdr:col>9</xdr:col>
      <xdr:colOff>304799</xdr:colOff>
      <xdr:row>20</xdr:row>
      <xdr:rowOff>9524</xdr:rowOff>
    </xdr:to>
    <xdr:pic>
      <xdr:nvPicPr>
        <xdr:cNvPr id="10" name="Рисунок 9">
          <a:extLst>
            <a:ext uri="{FF2B5EF4-FFF2-40B4-BE49-F238E27FC236}">
              <a16:creationId xmlns:a16="http://schemas.microsoft.com/office/drawing/2014/main" id="{8070EDCD-F6E1-466E-9ACA-F694CA9950F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67325" y="2762250"/>
          <a:ext cx="581024" cy="581024"/>
        </a:xfrm>
        <a:prstGeom prst="rect">
          <a:avLst/>
        </a:prstGeom>
      </xdr:spPr>
    </xdr:pic>
    <xdr:clientData/>
  </xdr:twoCellAnchor>
  <xdr:twoCellAnchor editAs="oneCell">
    <xdr:from>
      <xdr:col>9</xdr:col>
      <xdr:colOff>176210</xdr:colOff>
      <xdr:row>15</xdr:row>
      <xdr:rowOff>50800</xdr:rowOff>
    </xdr:from>
    <xdr:to>
      <xdr:col>10</xdr:col>
      <xdr:colOff>161924</xdr:colOff>
      <xdr:row>18</xdr:row>
      <xdr:rowOff>57151</xdr:rowOff>
    </xdr:to>
    <xdr:pic>
      <xdr:nvPicPr>
        <xdr:cNvPr id="11" name="Рисунок 10">
          <a:extLst>
            <a:ext uri="{FF2B5EF4-FFF2-40B4-BE49-F238E27FC236}">
              <a16:creationId xmlns:a16="http://schemas.microsoft.com/office/drawing/2014/main" id="{7F67DA05-4469-4143-A062-B04F2BA446F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19760" y="2384425"/>
          <a:ext cx="966789" cy="644526"/>
        </a:xfrm>
        <a:prstGeom prst="rect">
          <a:avLst/>
        </a:prstGeom>
      </xdr:spPr>
    </xdr:pic>
    <xdr:clientData/>
  </xdr:twoCellAnchor>
  <xdr:twoCellAnchor editAs="oneCell">
    <xdr:from>
      <xdr:col>10</xdr:col>
      <xdr:colOff>57150</xdr:colOff>
      <xdr:row>15</xdr:row>
      <xdr:rowOff>69850</xdr:rowOff>
    </xdr:from>
    <xdr:to>
      <xdr:col>19</xdr:col>
      <xdr:colOff>0</xdr:colOff>
      <xdr:row>19</xdr:row>
      <xdr:rowOff>133350</xdr:rowOff>
    </xdr:to>
    <xdr:pic>
      <xdr:nvPicPr>
        <xdr:cNvPr id="12" name="Рисунок 11">
          <a:extLst>
            <a:ext uri="{FF2B5EF4-FFF2-40B4-BE49-F238E27FC236}">
              <a16:creationId xmlns:a16="http://schemas.microsoft.com/office/drawing/2014/main" id="{339377E0-F840-4FAF-AB2D-10CD101246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81775" y="2403475"/>
          <a:ext cx="1352550" cy="901700"/>
        </a:xfrm>
        <a:prstGeom prst="rect">
          <a:avLst/>
        </a:prstGeom>
      </xdr:spPr>
    </xdr:pic>
    <xdr:clientData/>
  </xdr:twoCellAnchor>
  <xdr:twoCellAnchor editAs="oneCell">
    <xdr:from>
      <xdr:col>19</xdr:col>
      <xdr:colOff>142874</xdr:colOff>
      <xdr:row>15</xdr:row>
      <xdr:rowOff>76200</xdr:rowOff>
    </xdr:from>
    <xdr:to>
      <xdr:col>25</xdr:col>
      <xdr:colOff>66673</xdr:colOff>
      <xdr:row>19</xdr:row>
      <xdr:rowOff>133349</xdr:rowOff>
    </xdr:to>
    <xdr:pic>
      <xdr:nvPicPr>
        <xdr:cNvPr id="13" name="Рисунок 12">
          <a:extLst>
            <a:ext uri="{FF2B5EF4-FFF2-40B4-BE49-F238E27FC236}">
              <a16:creationId xmlns:a16="http://schemas.microsoft.com/office/drawing/2014/main" id="{B723ED8D-6CC3-41CB-A40B-07F936698AA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2409825"/>
          <a:ext cx="895349" cy="895349"/>
        </a:xfrm>
        <a:prstGeom prst="rect">
          <a:avLst/>
        </a:prstGeom>
      </xdr:spPr>
    </xdr:pic>
    <xdr:clientData/>
  </xdr:twoCellAnchor>
  <xdr:twoCellAnchor editAs="oneCell">
    <xdr:from>
      <xdr:col>0</xdr:col>
      <xdr:colOff>47625</xdr:colOff>
      <xdr:row>23</xdr:row>
      <xdr:rowOff>28575</xdr:rowOff>
    </xdr:from>
    <xdr:to>
      <xdr:col>1</xdr:col>
      <xdr:colOff>304799</xdr:colOff>
      <xdr:row>26</xdr:row>
      <xdr:rowOff>123824</xdr:rowOff>
    </xdr:to>
    <xdr:pic>
      <xdr:nvPicPr>
        <xdr:cNvPr id="16" name="Рисунок 15">
          <a:extLst>
            <a:ext uri="{FF2B5EF4-FFF2-40B4-BE49-F238E27FC236}">
              <a16:creationId xmlns:a16="http://schemas.microsoft.com/office/drawing/2014/main" id="{B7DAA9A6-F799-42F7-A281-FA1EC74BE3D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 y="3810000"/>
          <a:ext cx="581024" cy="581024"/>
        </a:xfrm>
        <a:prstGeom prst="rect">
          <a:avLst/>
        </a:prstGeom>
      </xdr:spPr>
    </xdr:pic>
    <xdr:clientData/>
  </xdr:twoCellAnchor>
  <xdr:twoCellAnchor editAs="oneCell">
    <xdr:from>
      <xdr:col>1</xdr:col>
      <xdr:colOff>176210</xdr:colOff>
      <xdr:row>21</xdr:row>
      <xdr:rowOff>50800</xdr:rowOff>
    </xdr:from>
    <xdr:to>
      <xdr:col>2</xdr:col>
      <xdr:colOff>161924</xdr:colOff>
      <xdr:row>24</xdr:row>
      <xdr:rowOff>133351</xdr:rowOff>
    </xdr:to>
    <xdr:pic>
      <xdr:nvPicPr>
        <xdr:cNvPr id="17" name="Рисунок 16">
          <a:extLst>
            <a:ext uri="{FF2B5EF4-FFF2-40B4-BE49-F238E27FC236}">
              <a16:creationId xmlns:a16="http://schemas.microsoft.com/office/drawing/2014/main" id="{9FF144A3-9FF2-48C8-B3A2-91EF82A508A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0060" y="3432175"/>
          <a:ext cx="966789" cy="644526"/>
        </a:xfrm>
        <a:prstGeom prst="rect">
          <a:avLst/>
        </a:prstGeom>
      </xdr:spPr>
    </xdr:pic>
    <xdr:clientData/>
  </xdr:twoCellAnchor>
  <xdr:twoCellAnchor editAs="oneCell">
    <xdr:from>
      <xdr:col>4</xdr:col>
      <xdr:colOff>133350</xdr:colOff>
      <xdr:row>21</xdr:row>
      <xdr:rowOff>50800</xdr:rowOff>
    </xdr:from>
    <xdr:to>
      <xdr:col>6</xdr:col>
      <xdr:colOff>180975</xdr:colOff>
      <xdr:row>26</xdr:row>
      <xdr:rowOff>66675</xdr:rowOff>
    </xdr:to>
    <xdr:pic>
      <xdr:nvPicPr>
        <xdr:cNvPr id="15" name="Рисунок 14">
          <a:extLst>
            <a:ext uri="{FF2B5EF4-FFF2-40B4-BE49-F238E27FC236}">
              <a16:creationId xmlns:a16="http://schemas.microsoft.com/office/drawing/2014/main" id="{25EC16D2-2EAB-49F9-80CA-8D276F29D3A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3432175"/>
          <a:ext cx="1352550" cy="901700"/>
        </a:xfrm>
        <a:prstGeom prst="rect">
          <a:avLst/>
        </a:prstGeom>
      </xdr:spPr>
    </xdr:pic>
    <xdr:clientData/>
  </xdr:twoCellAnchor>
  <xdr:twoCellAnchor editAs="oneCell">
    <xdr:from>
      <xdr:col>9</xdr:col>
      <xdr:colOff>0</xdr:colOff>
      <xdr:row>21</xdr:row>
      <xdr:rowOff>76200</xdr:rowOff>
    </xdr:from>
    <xdr:to>
      <xdr:col>9</xdr:col>
      <xdr:colOff>904874</xdr:colOff>
      <xdr:row>26</xdr:row>
      <xdr:rowOff>95249</xdr:rowOff>
    </xdr:to>
    <xdr:pic>
      <xdr:nvPicPr>
        <xdr:cNvPr id="18" name="Рисунок 17">
          <a:extLst>
            <a:ext uri="{FF2B5EF4-FFF2-40B4-BE49-F238E27FC236}">
              <a16:creationId xmlns:a16="http://schemas.microsoft.com/office/drawing/2014/main" id="{5ED0E976-F723-4920-9E99-E4CEEA279EC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43550" y="3457575"/>
          <a:ext cx="904874" cy="904874"/>
        </a:xfrm>
        <a:prstGeom prst="rect">
          <a:avLst/>
        </a:prstGeom>
      </xdr:spPr>
    </xdr:pic>
    <xdr:clientData/>
  </xdr:twoCellAnchor>
  <xdr:twoCellAnchor editAs="oneCell">
    <xdr:from>
      <xdr:col>11</xdr:col>
      <xdr:colOff>133350</xdr:colOff>
      <xdr:row>21</xdr:row>
      <xdr:rowOff>76200</xdr:rowOff>
    </xdr:from>
    <xdr:to>
      <xdr:col>17</xdr:col>
      <xdr:colOff>66674</xdr:colOff>
      <xdr:row>26</xdr:row>
      <xdr:rowOff>95249</xdr:rowOff>
    </xdr:to>
    <xdr:pic>
      <xdr:nvPicPr>
        <xdr:cNvPr id="19" name="Рисунок 18">
          <a:extLst>
            <a:ext uri="{FF2B5EF4-FFF2-40B4-BE49-F238E27FC236}">
              <a16:creationId xmlns:a16="http://schemas.microsoft.com/office/drawing/2014/main" id="{62E1CE2B-FF2E-4611-B7BA-37B8CB9AF71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29425" y="3457575"/>
          <a:ext cx="904874" cy="904874"/>
        </a:xfrm>
        <a:prstGeom prst="rect">
          <a:avLst/>
        </a:prstGeom>
      </xdr:spPr>
    </xdr:pic>
    <xdr:clientData/>
  </xdr:twoCellAnchor>
  <xdr:twoCellAnchor editAs="oneCell">
    <xdr:from>
      <xdr:col>19</xdr:col>
      <xdr:colOff>142874</xdr:colOff>
      <xdr:row>21</xdr:row>
      <xdr:rowOff>66675</xdr:rowOff>
    </xdr:from>
    <xdr:to>
      <xdr:col>25</xdr:col>
      <xdr:colOff>66673</xdr:colOff>
      <xdr:row>26</xdr:row>
      <xdr:rowOff>76199</xdr:rowOff>
    </xdr:to>
    <xdr:pic>
      <xdr:nvPicPr>
        <xdr:cNvPr id="20" name="Рисунок 19">
          <a:extLst>
            <a:ext uri="{FF2B5EF4-FFF2-40B4-BE49-F238E27FC236}">
              <a16:creationId xmlns:a16="http://schemas.microsoft.com/office/drawing/2014/main" id="{5F56DB3A-4DD3-42EB-8FF9-713ED5676CE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3448050"/>
          <a:ext cx="895349" cy="895349"/>
        </a:xfrm>
        <a:prstGeom prst="rect">
          <a:avLst/>
        </a:prstGeom>
      </xdr:spPr>
    </xdr:pic>
    <xdr:clientData/>
  </xdr:twoCellAnchor>
  <xdr:twoCellAnchor editAs="oneCell">
    <xdr:from>
      <xdr:col>0</xdr:col>
      <xdr:colOff>38100</xdr:colOff>
      <xdr:row>29</xdr:row>
      <xdr:rowOff>38100</xdr:rowOff>
    </xdr:from>
    <xdr:to>
      <xdr:col>1</xdr:col>
      <xdr:colOff>295274</xdr:colOff>
      <xdr:row>32</xdr:row>
      <xdr:rowOff>133349</xdr:rowOff>
    </xdr:to>
    <xdr:pic>
      <xdr:nvPicPr>
        <xdr:cNvPr id="21" name="Рисунок 20">
          <a:extLst>
            <a:ext uri="{FF2B5EF4-FFF2-40B4-BE49-F238E27FC236}">
              <a16:creationId xmlns:a16="http://schemas.microsoft.com/office/drawing/2014/main" id="{CB3FDDC0-D99F-4A75-9689-2EC287767D2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100" y="4867275"/>
          <a:ext cx="581024" cy="581024"/>
        </a:xfrm>
        <a:prstGeom prst="rect">
          <a:avLst/>
        </a:prstGeom>
      </xdr:spPr>
    </xdr:pic>
    <xdr:clientData/>
  </xdr:twoCellAnchor>
  <xdr:twoCellAnchor editAs="oneCell">
    <xdr:from>
      <xdr:col>1</xdr:col>
      <xdr:colOff>166685</xdr:colOff>
      <xdr:row>27</xdr:row>
      <xdr:rowOff>60325</xdr:rowOff>
    </xdr:from>
    <xdr:to>
      <xdr:col>2</xdr:col>
      <xdr:colOff>152399</xdr:colOff>
      <xdr:row>30</xdr:row>
      <xdr:rowOff>142876</xdr:rowOff>
    </xdr:to>
    <xdr:pic>
      <xdr:nvPicPr>
        <xdr:cNvPr id="22" name="Рисунок 21">
          <a:extLst>
            <a:ext uri="{FF2B5EF4-FFF2-40B4-BE49-F238E27FC236}">
              <a16:creationId xmlns:a16="http://schemas.microsoft.com/office/drawing/2014/main" id="{796B059E-A96F-4416-B760-4A997C7117B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0535" y="4489450"/>
          <a:ext cx="966789" cy="644526"/>
        </a:xfrm>
        <a:prstGeom prst="rect">
          <a:avLst/>
        </a:prstGeom>
      </xdr:spPr>
    </xdr:pic>
    <xdr:clientData/>
  </xdr:twoCellAnchor>
  <xdr:twoCellAnchor editAs="oneCell">
    <xdr:from>
      <xdr:col>2</xdr:col>
      <xdr:colOff>104775</xdr:colOff>
      <xdr:row>27</xdr:row>
      <xdr:rowOff>60325</xdr:rowOff>
    </xdr:from>
    <xdr:to>
      <xdr:col>4</xdr:col>
      <xdr:colOff>152400</xdr:colOff>
      <xdr:row>32</xdr:row>
      <xdr:rowOff>76200</xdr:rowOff>
    </xdr:to>
    <xdr:pic>
      <xdr:nvPicPr>
        <xdr:cNvPr id="23" name="Рисунок 22">
          <a:extLst>
            <a:ext uri="{FF2B5EF4-FFF2-40B4-BE49-F238E27FC236}">
              <a16:creationId xmlns:a16="http://schemas.microsoft.com/office/drawing/2014/main" id="{33D6E4E7-9A61-4C4E-A965-C0C40DA097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09700" y="4489450"/>
          <a:ext cx="1352550" cy="901700"/>
        </a:xfrm>
        <a:prstGeom prst="rect">
          <a:avLst/>
        </a:prstGeom>
      </xdr:spPr>
    </xdr:pic>
    <xdr:clientData/>
  </xdr:twoCellAnchor>
  <xdr:twoCellAnchor editAs="oneCell">
    <xdr:from>
      <xdr:col>4</xdr:col>
      <xdr:colOff>133350</xdr:colOff>
      <xdr:row>27</xdr:row>
      <xdr:rowOff>69850</xdr:rowOff>
    </xdr:from>
    <xdr:to>
      <xdr:col>6</xdr:col>
      <xdr:colOff>180975</xdr:colOff>
      <xdr:row>32</xdr:row>
      <xdr:rowOff>85725</xdr:rowOff>
    </xdr:to>
    <xdr:pic>
      <xdr:nvPicPr>
        <xdr:cNvPr id="25" name="Рисунок 24">
          <a:extLst>
            <a:ext uri="{FF2B5EF4-FFF2-40B4-BE49-F238E27FC236}">
              <a16:creationId xmlns:a16="http://schemas.microsoft.com/office/drawing/2014/main" id="{408444FA-1649-47E3-8157-99837DA127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4498975"/>
          <a:ext cx="1352550" cy="901700"/>
        </a:xfrm>
        <a:prstGeom prst="rect">
          <a:avLst/>
        </a:prstGeom>
      </xdr:spPr>
    </xdr:pic>
    <xdr:clientData/>
  </xdr:twoCellAnchor>
  <xdr:twoCellAnchor editAs="oneCell">
    <xdr:from>
      <xdr:col>18</xdr:col>
      <xdr:colOff>76198</xdr:colOff>
      <xdr:row>29</xdr:row>
      <xdr:rowOff>38100</xdr:rowOff>
    </xdr:from>
    <xdr:to>
      <xdr:col>21</xdr:col>
      <xdr:colOff>152398</xdr:colOff>
      <xdr:row>32</xdr:row>
      <xdr:rowOff>114300</xdr:rowOff>
    </xdr:to>
    <xdr:pic>
      <xdr:nvPicPr>
        <xdr:cNvPr id="14" name="Рисунок 13">
          <a:extLst>
            <a:ext uri="{FF2B5EF4-FFF2-40B4-BE49-F238E27FC236}">
              <a16:creationId xmlns:a16="http://schemas.microsoft.com/office/drawing/2014/main" id="{EDD2D37A-AD32-4C63-B192-B337DBF3896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48598" y="4867275"/>
          <a:ext cx="561975" cy="561975"/>
        </a:xfrm>
        <a:prstGeom prst="rect">
          <a:avLst/>
        </a:prstGeom>
      </xdr:spPr>
    </xdr:pic>
    <xdr:clientData/>
  </xdr:twoCellAnchor>
  <xdr:twoCellAnchor editAs="oneCell">
    <xdr:from>
      <xdr:col>22</xdr:col>
      <xdr:colOff>38100</xdr:colOff>
      <xdr:row>27</xdr:row>
      <xdr:rowOff>57149</xdr:rowOff>
    </xdr:from>
    <xdr:to>
      <xdr:col>25</xdr:col>
      <xdr:colOff>47624</xdr:colOff>
      <xdr:row>29</xdr:row>
      <xdr:rowOff>152398</xdr:rowOff>
    </xdr:to>
    <xdr:pic>
      <xdr:nvPicPr>
        <xdr:cNvPr id="26" name="Рисунок 25">
          <a:extLst>
            <a:ext uri="{FF2B5EF4-FFF2-40B4-BE49-F238E27FC236}">
              <a16:creationId xmlns:a16="http://schemas.microsoft.com/office/drawing/2014/main" id="{EA1BCD7C-F571-4DDD-A9D4-D39C7772A85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58200" y="4486274"/>
          <a:ext cx="495299" cy="495299"/>
        </a:xfrm>
        <a:prstGeom prst="rect">
          <a:avLst/>
        </a:prstGeom>
      </xdr:spPr>
    </xdr:pic>
    <xdr:clientData/>
  </xdr:twoCellAnchor>
  <xdr:twoCellAnchor editAs="oneCell">
    <xdr:from>
      <xdr:col>1</xdr:col>
      <xdr:colOff>47626</xdr:colOff>
      <xdr:row>33</xdr:row>
      <xdr:rowOff>95250</xdr:rowOff>
    </xdr:from>
    <xdr:to>
      <xdr:col>1</xdr:col>
      <xdr:colOff>914400</xdr:colOff>
      <xdr:row>38</xdr:row>
      <xdr:rowOff>76199</xdr:rowOff>
    </xdr:to>
    <xdr:pic>
      <xdr:nvPicPr>
        <xdr:cNvPr id="28" name="Рисунок 27">
          <a:extLst>
            <a:ext uri="{FF2B5EF4-FFF2-40B4-BE49-F238E27FC236}">
              <a16:creationId xmlns:a16="http://schemas.microsoft.com/office/drawing/2014/main" id="{26A68F68-7695-4A12-B6E3-D63E98452D3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1476" y="5572125"/>
          <a:ext cx="866774" cy="866774"/>
        </a:xfrm>
        <a:prstGeom prst="rect">
          <a:avLst/>
        </a:prstGeom>
      </xdr:spPr>
    </xdr:pic>
    <xdr:clientData/>
  </xdr:twoCellAnchor>
  <xdr:twoCellAnchor editAs="oneCell">
    <xdr:from>
      <xdr:col>5</xdr:col>
      <xdr:colOff>47626</xdr:colOff>
      <xdr:row>33</xdr:row>
      <xdr:rowOff>76200</xdr:rowOff>
    </xdr:from>
    <xdr:to>
      <xdr:col>5</xdr:col>
      <xdr:colOff>914400</xdr:colOff>
      <xdr:row>38</xdr:row>
      <xdr:rowOff>57149</xdr:rowOff>
    </xdr:to>
    <xdr:pic>
      <xdr:nvPicPr>
        <xdr:cNvPr id="29" name="Рисунок 28">
          <a:extLst>
            <a:ext uri="{FF2B5EF4-FFF2-40B4-BE49-F238E27FC236}">
              <a16:creationId xmlns:a16="http://schemas.microsoft.com/office/drawing/2014/main" id="{26A39B55-E0CD-4CF1-9955-8ECAD72DC4A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981326" y="5553075"/>
          <a:ext cx="866774" cy="866774"/>
        </a:xfrm>
        <a:prstGeom prst="rect">
          <a:avLst/>
        </a:prstGeom>
      </xdr:spPr>
    </xdr:pic>
    <xdr:clientData/>
  </xdr:twoCellAnchor>
  <xdr:twoCellAnchor editAs="oneCell">
    <xdr:from>
      <xdr:col>7</xdr:col>
      <xdr:colOff>38101</xdr:colOff>
      <xdr:row>33</xdr:row>
      <xdr:rowOff>76203</xdr:rowOff>
    </xdr:from>
    <xdr:to>
      <xdr:col>7</xdr:col>
      <xdr:colOff>933449</xdr:colOff>
      <xdr:row>38</xdr:row>
      <xdr:rowOff>85726</xdr:rowOff>
    </xdr:to>
    <xdr:pic>
      <xdr:nvPicPr>
        <xdr:cNvPr id="30" name="Рисунок 29">
          <a:extLst>
            <a:ext uri="{FF2B5EF4-FFF2-40B4-BE49-F238E27FC236}">
              <a16:creationId xmlns:a16="http://schemas.microsoft.com/office/drawing/2014/main" id="{20C0D1C7-725F-4177-8548-9E5891C0F5B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276726" y="5553078"/>
          <a:ext cx="895348" cy="895348"/>
        </a:xfrm>
        <a:prstGeom prst="rect">
          <a:avLst/>
        </a:prstGeom>
      </xdr:spPr>
    </xdr:pic>
    <xdr:clientData/>
  </xdr:twoCellAnchor>
  <xdr:twoCellAnchor editAs="oneCell">
    <xdr:from>
      <xdr:col>9</xdr:col>
      <xdr:colOff>47626</xdr:colOff>
      <xdr:row>33</xdr:row>
      <xdr:rowOff>85725</xdr:rowOff>
    </xdr:from>
    <xdr:to>
      <xdr:col>9</xdr:col>
      <xdr:colOff>914400</xdr:colOff>
      <xdr:row>38</xdr:row>
      <xdr:rowOff>66674</xdr:rowOff>
    </xdr:to>
    <xdr:pic>
      <xdr:nvPicPr>
        <xdr:cNvPr id="32" name="Рисунок 31">
          <a:extLst>
            <a:ext uri="{FF2B5EF4-FFF2-40B4-BE49-F238E27FC236}">
              <a16:creationId xmlns:a16="http://schemas.microsoft.com/office/drawing/2014/main" id="{C5C1EBE3-8498-43FD-8595-64FB45C1E68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91176" y="5562600"/>
          <a:ext cx="866774" cy="866774"/>
        </a:xfrm>
        <a:prstGeom prst="rect">
          <a:avLst/>
        </a:prstGeom>
      </xdr:spPr>
    </xdr:pic>
    <xdr:clientData/>
  </xdr:twoCellAnchor>
  <xdr:twoCellAnchor editAs="oneCell">
    <xdr:from>
      <xdr:col>0</xdr:col>
      <xdr:colOff>133350</xdr:colOff>
      <xdr:row>39</xdr:row>
      <xdr:rowOff>31750</xdr:rowOff>
    </xdr:from>
    <xdr:to>
      <xdr:col>2</xdr:col>
      <xdr:colOff>180975</xdr:colOff>
      <xdr:row>44</xdr:row>
      <xdr:rowOff>47625</xdr:rowOff>
    </xdr:to>
    <xdr:pic>
      <xdr:nvPicPr>
        <xdr:cNvPr id="33" name="Рисунок 32">
          <a:extLst>
            <a:ext uri="{FF2B5EF4-FFF2-40B4-BE49-F238E27FC236}">
              <a16:creationId xmlns:a16="http://schemas.microsoft.com/office/drawing/2014/main" id="{DA294476-1940-4811-A426-0721F2FC994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3350" y="6556375"/>
          <a:ext cx="1352550" cy="901700"/>
        </a:xfrm>
        <a:prstGeom prst="rect">
          <a:avLst/>
        </a:prstGeom>
      </xdr:spPr>
    </xdr:pic>
    <xdr:clientData/>
  </xdr:twoCellAnchor>
  <xdr:twoCellAnchor editAs="oneCell">
    <xdr:from>
      <xdr:col>2</xdr:col>
      <xdr:colOff>133350</xdr:colOff>
      <xdr:row>39</xdr:row>
      <xdr:rowOff>41275</xdr:rowOff>
    </xdr:from>
    <xdr:to>
      <xdr:col>4</xdr:col>
      <xdr:colOff>180975</xdr:colOff>
      <xdr:row>44</xdr:row>
      <xdr:rowOff>57150</xdr:rowOff>
    </xdr:to>
    <xdr:pic>
      <xdr:nvPicPr>
        <xdr:cNvPr id="34" name="Рисунок 33">
          <a:extLst>
            <a:ext uri="{FF2B5EF4-FFF2-40B4-BE49-F238E27FC236}">
              <a16:creationId xmlns:a16="http://schemas.microsoft.com/office/drawing/2014/main" id="{7657B53F-78BE-4628-8928-FEDD3FC403B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8275" y="6565900"/>
          <a:ext cx="1352550" cy="9017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9525</xdr:colOff>
      <xdr:row>9</xdr:row>
      <xdr:rowOff>76200</xdr:rowOff>
    </xdr:from>
    <xdr:to>
      <xdr:col>1</xdr:col>
      <xdr:colOff>883290</xdr:colOff>
      <xdr:row>13</xdr:row>
      <xdr:rowOff>104775</xdr:rowOff>
    </xdr:to>
    <xdr:pic>
      <xdr:nvPicPr>
        <xdr:cNvPr id="3" name="Рисунок 2">
          <a:extLst>
            <a:ext uri="{FF2B5EF4-FFF2-40B4-BE49-F238E27FC236}">
              <a16:creationId xmlns:a16="http://schemas.microsoft.com/office/drawing/2014/main" id="{69D43A2F-C9A0-44E6-A1C5-24B8882CB1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33375" y="1362075"/>
          <a:ext cx="873765" cy="866775"/>
        </a:xfrm>
        <a:prstGeom prst="rect">
          <a:avLst/>
        </a:prstGeom>
      </xdr:spPr>
    </xdr:pic>
    <xdr:clientData/>
  </xdr:twoCellAnchor>
  <xdr:twoCellAnchor editAs="oneCell">
    <xdr:from>
      <xdr:col>2</xdr:col>
      <xdr:colOff>110075</xdr:colOff>
      <xdr:row>11</xdr:row>
      <xdr:rowOff>47625</xdr:rowOff>
    </xdr:from>
    <xdr:to>
      <xdr:col>3</xdr:col>
      <xdr:colOff>314325</xdr:colOff>
      <xdr:row>13</xdr:row>
      <xdr:rowOff>171450</xdr:rowOff>
    </xdr:to>
    <xdr:pic>
      <xdr:nvPicPr>
        <xdr:cNvPr id="4" name="Рисунок 3">
          <a:extLst>
            <a:ext uri="{FF2B5EF4-FFF2-40B4-BE49-F238E27FC236}">
              <a16:creationId xmlns:a16="http://schemas.microsoft.com/office/drawing/2014/main" id="{97A4153B-5607-4D0C-81A5-FA39ED24FB7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15000" y="1733550"/>
          <a:ext cx="528100" cy="523875"/>
        </a:xfrm>
        <a:prstGeom prst="rect">
          <a:avLst/>
        </a:prstGeom>
      </xdr:spPr>
    </xdr:pic>
    <xdr:clientData/>
  </xdr:twoCellAnchor>
  <xdr:twoCellAnchor editAs="oneCell">
    <xdr:from>
      <xdr:col>3</xdr:col>
      <xdr:colOff>457200</xdr:colOff>
      <xdr:row>9</xdr:row>
      <xdr:rowOff>66676</xdr:rowOff>
    </xdr:from>
    <xdr:to>
      <xdr:col>3</xdr:col>
      <xdr:colOff>895350</xdr:colOff>
      <xdr:row>11</xdr:row>
      <xdr:rowOff>66676</xdr:rowOff>
    </xdr:to>
    <xdr:pic>
      <xdr:nvPicPr>
        <xdr:cNvPr id="6" name="Рисунок 5">
          <a:extLst>
            <a:ext uri="{FF2B5EF4-FFF2-40B4-BE49-F238E27FC236}">
              <a16:creationId xmlns:a16="http://schemas.microsoft.com/office/drawing/2014/main" id="{A97B997A-F9C4-49C6-AC9D-60435730AA6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85975" y="1352551"/>
          <a:ext cx="438150" cy="438150"/>
        </a:xfrm>
        <a:prstGeom prst="rect">
          <a:avLst/>
        </a:prstGeom>
      </xdr:spPr>
    </xdr:pic>
    <xdr:clientData/>
  </xdr:twoCellAnchor>
  <xdr:twoCellAnchor editAs="oneCell">
    <xdr:from>
      <xdr:col>3</xdr:col>
      <xdr:colOff>457199</xdr:colOff>
      <xdr:row>11</xdr:row>
      <xdr:rowOff>133349</xdr:rowOff>
    </xdr:from>
    <xdr:to>
      <xdr:col>3</xdr:col>
      <xdr:colOff>885824</xdr:colOff>
      <xdr:row>13</xdr:row>
      <xdr:rowOff>161924</xdr:rowOff>
    </xdr:to>
    <xdr:pic>
      <xdr:nvPicPr>
        <xdr:cNvPr id="8" name="Рисунок 7">
          <a:extLst>
            <a:ext uri="{FF2B5EF4-FFF2-40B4-BE49-F238E27FC236}">
              <a16:creationId xmlns:a16="http://schemas.microsoft.com/office/drawing/2014/main" id="{0454CA25-760A-47A1-893E-12BA02085D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85974" y="1819274"/>
          <a:ext cx="428625" cy="428625"/>
        </a:xfrm>
        <a:prstGeom prst="rect">
          <a:avLst/>
        </a:prstGeom>
      </xdr:spPr>
    </xdr:pic>
    <xdr:clientData/>
  </xdr:twoCellAnchor>
  <xdr:twoCellAnchor editAs="oneCell">
    <xdr:from>
      <xdr:col>5</xdr:col>
      <xdr:colOff>19051</xdr:colOff>
      <xdr:row>9</xdr:row>
      <xdr:rowOff>104776</xdr:rowOff>
    </xdr:from>
    <xdr:to>
      <xdr:col>5</xdr:col>
      <xdr:colOff>876301</xdr:colOff>
      <xdr:row>13</xdr:row>
      <xdr:rowOff>123826</xdr:rowOff>
    </xdr:to>
    <xdr:pic>
      <xdr:nvPicPr>
        <xdr:cNvPr id="10" name="Рисунок 9">
          <a:extLst>
            <a:ext uri="{FF2B5EF4-FFF2-40B4-BE49-F238E27FC236}">
              <a16:creationId xmlns:a16="http://schemas.microsoft.com/office/drawing/2014/main" id="{89B5AA17-DCD1-48DC-A4B4-527734C2316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52751" y="1390651"/>
          <a:ext cx="857250" cy="857250"/>
        </a:xfrm>
        <a:prstGeom prst="rect">
          <a:avLst/>
        </a:prstGeom>
      </xdr:spPr>
    </xdr:pic>
    <xdr:clientData/>
  </xdr:twoCellAnchor>
  <xdr:twoCellAnchor editAs="oneCell">
    <xdr:from>
      <xdr:col>9</xdr:col>
      <xdr:colOff>0</xdr:colOff>
      <xdr:row>9</xdr:row>
      <xdr:rowOff>76200</xdr:rowOff>
    </xdr:from>
    <xdr:to>
      <xdr:col>9</xdr:col>
      <xdr:colOff>873765</xdr:colOff>
      <xdr:row>13</xdr:row>
      <xdr:rowOff>104775</xdr:rowOff>
    </xdr:to>
    <xdr:pic>
      <xdr:nvPicPr>
        <xdr:cNvPr id="11" name="Рисунок 10">
          <a:extLst>
            <a:ext uri="{FF2B5EF4-FFF2-40B4-BE49-F238E27FC236}">
              <a16:creationId xmlns:a16="http://schemas.microsoft.com/office/drawing/2014/main" id="{A272D409-07AD-4FDA-98D0-F633C1675D7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43550" y="1362075"/>
          <a:ext cx="873765" cy="866775"/>
        </a:xfrm>
        <a:prstGeom prst="rect">
          <a:avLst/>
        </a:prstGeom>
      </xdr:spPr>
    </xdr:pic>
    <xdr:clientData/>
  </xdr:twoCellAnchor>
  <xdr:twoCellAnchor editAs="oneCell">
    <xdr:from>
      <xdr:col>1</xdr:col>
      <xdr:colOff>28576</xdr:colOff>
      <xdr:row>15</xdr:row>
      <xdr:rowOff>95251</xdr:rowOff>
    </xdr:from>
    <xdr:to>
      <xdr:col>1</xdr:col>
      <xdr:colOff>885826</xdr:colOff>
      <xdr:row>19</xdr:row>
      <xdr:rowOff>114301</xdr:rowOff>
    </xdr:to>
    <xdr:pic>
      <xdr:nvPicPr>
        <xdr:cNvPr id="12" name="Рисунок 11">
          <a:extLst>
            <a:ext uri="{FF2B5EF4-FFF2-40B4-BE49-F238E27FC236}">
              <a16:creationId xmlns:a16="http://schemas.microsoft.com/office/drawing/2014/main" id="{3C28B9ED-57D5-4B18-B670-EF45225C71C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2428876"/>
          <a:ext cx="857250" cy="857250"/>
        </a:xfrm>
        <a:prstGeom prst="rect">
          <a:avLst/>
        </a:prstGeom>
      </xdr:spPr>
    </xdr:pic>
    <xdr:clientData/>
  </xdr:twoCellAnchor>
  <xdr:twoCellAnchor editAs="oneCell">
    <xdr:from>
      <xdr:col>7</xdr:col>
      <xdr:colOff>19050</xdr:colOff>
      <xdr:row>15</xdr:row>
      <xdr:rowOff>76200</xdr:rowOff>
    </xdr:from>
    <xdr:to>
      <xdr:col>7</xdr:col>
      <xdr:colOff>892815</xdr:colOff>
      <xdr:row>19</xdr:row>
      <xdr:rowOff>104775</xdr:rowOff>
    </xdr:to>
    <xdr:pic>
      <xdr:nvPicPr>
        <xdr:cNvPr id="13" name="Рисунок 12">
          <a:extLst>
            <a:ext uri="{FF2B5EF4-FFF2-40B4-BE49-F238E27FC236}">
              <a16:creationId xmlns:a16="http://schemas.microsoft.com/office/drawing/2014/main" id="{CF0B5201-2280-40B4-AA9D-BE8BC6FAFAF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2409825"/>
          <a:ext cx="873765" cy="866775"/>
        </a:xfrm>
        <a:prstGeom prst="rect">
          <a:avLst/>
        </a:prstGeom>
      </xdr:spPr>
    </xdr:pic>
    <xdr:clientData/>
  </xdr:twoCellAnchor>
  <xdr:twoCellAnchor editAs="oneCell">
    <xdr:from>
      <xdr:col>7</xdr:col>
      <xdr:colOff>314326</xdr:colOff>
      <xdr:row>21</xdr:row>
      <xdr:rowOff>38100</xdr:rowOff>
    </xdr:from>
    <xdr:to>
      <xdr:col>7</xdr:col>
      <xdr:colOff>919240</xdr:colOff>
      <xdr:row>24</xdr:row>
      <xdr:rowOff>76200</xdr:rowOff>
    </xdr:to>
    <xdr:pic>
      <xdr:nvPicPr>
        <xdr:cNvPr id="14" name="Рисунок 13">
          <a:extLst>
            <a:ext uri="{FF2B5EF4-FFF2-40B4-BE49-F238E27FC236}">
              <a16:creationId xmlns:a16="http://schemas.microsoft.com/office/drawing/2014/main" id="{2F146412-F0E2-4EE9-93E5-A12E5618377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52951" y="3419475"/>
          <a:ext cx="604914" cy="600075"/>
        </a:xfrm>
        <a:prstGeom prst="rect">
          <a:avLst/>
        </a:prstGeom>
      </xdr:spPr>
    </xdr:pic>
    <xdr:clientData/>
  </xdr:twoCellAnchor>
  <xdr:twoCellAnchor editAs="oneCell">
    <xdr:from>
      <xdr:col>6</xdr:col>
      <xdr:colOff>104776</xdr:colOff>
      <xdr:row>23</xdr:row>
      <xdr:rowOff>104775</xdr:rowOff>
    </xdr:from>
    <xdr:to>
      <xdr:col>7</xdr:col>
      <xdr:colOff>295276</xdr:colOff>
      <xdr:row>26</xdr:row>
      <xdr:rowOff>133350</xdr:rowOff>
    </xdr:to>
    <xdr:pic>
      <xdr:nvPicPr>
        <xdr:cNvPr id="15" name="Рисунок 14">
          <a:extLst>
            <a:ext uri="{FF2B5EF4-FFF2-40B4-BE49-F238E27FC236}">
              <a16:creationId xmlns:a16="http://schemas.microsoft.com/office/drawing/2014/main" id="{8C227582-CEC3-44ED-A903-D32300D841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19551" y="3886200"/>
          <a:ext cx="514350" cy="514350"/>
        </a:xfrm>
        <a:prstGeom prst="rect">
          <a:avLst/>
        </a:prstGeom>
      </xdr:spPr>
    </xdr:pic>
    <xdr:clientData/>
  </xdr:twoCellAnchor>
  <xdr:twoCellAnchor editAs="oneCell">
    <xdr:from>
      <xdr:col>12</xdr:col>
      <xdr:colOff>9526</xdr:colOff>
      <xdr:row>21</xdr:row>
      <xdr:rowOff>104776</xdr:rowOff>
    </xdr:from>
    <xdr:to>
      <xdr:col>17</xdr:col>
      <xdr:colOff>57151</xdr:colOff>
      <xdr:row>26</xdr:row>
      <xdr:rowOff>76201</xdr:rowOff>
    </xdr:to>
    <xdr:pic>
      <xdr:nvPicPr>
        <xdr:cNvPr id="16" name="Рисунок 15">
          <a:extLst>
            <a:ext uri="{FF2B5EF4-FFF2-40B4-BE49-F238E27FC236}">
              <a16:creationId xmlns:a16="http://schemas.microsoft.com/office/drawing/2014/main" id="{90096C57-B7F7-420B-A5DF-B7E3F8AC903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67526" y="3486151"/>
          <a:ext cx="857250" cy="857250"/>
        </a:xfrm>
        <a:prstGeom prst="rect">
          <a:avLst/>
        </a:prstGeom>
      </xdr:spPr>
    </xdr:pic>
    <xdr:clientData/>
  </xdr:twoCellAnchor>
  <xdr:twoCellAnchor editAs="oneCell">
    <xdr:from>
      <xdr:col>1</xdr:col>
      <xdr:colOff>38100</xdr:colOff>
      <xdr:row>27</xdr:row>
      <xdr:rowOff>104775</xdr:rowOff>
    </xdr:from>
    <xdr:to>
      <xdr:col>1</xdr:col>
      <xdr:colOff>933450</xdr:colOff>
      <xdr:row>32</xdr:row>
      <xdr:rowOff>114300</xdr:rowOff>
    </xdr:to>
    <xdr:pic>
      <xdr:nvPicPr>
        <xdr:cNvPr id="18" name="Рисунок 17">
          <a:extLst>
            <a:ext uri="{FF2B5EF4-FFF2-40B4-BE49-F238E27FC236}">
              <a16:creationId xmlns:a16="http://schemas.microsoft.com/office/drawing/2014/main" id="{A7F94171-E746-48AD-ADAE-0475B8B2B8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61950" y="4533900"/>
          <a:ext cx="895350" cy="895350"/>
        </a:xfrm>
        <a:prstGeom prst="rect">
          <a:avLst/>
        </a:prstGeom>
      </xdr:spPr>
    </xdr:pic>
    <xdr:clientData/>
  </xdr:twoCellAnchor>
  <xdr:twoCellAnchor editAs="oneCell">
    <xdr:from>
      <xdr:col>3</xdr:col>
      <xdr:colOff>57150</xdr:colOff>
      <xdr:row>27</xdr:row>
      <xdr:rowOff>66675</xdr:rowOff>
    </xdr:from>
    <xdr:to>
      <xdr:col>3</xdr:col>
      <xdr:colOff>930915</xdr:colOff>
      <xdr:row>32</xdr:row>
      <xdr:rowOff>47625</xdr:rowOff>
    </xdr:to>
    <xdr:pic>
      <xdr:nvPicPr>
        <xdr:cNvPr id="19" name="Рисунок 18">
          <a:extLst>
            <a:ext uri="{FF2B5EF4-FFF2-40B4-BE49-F238E27FC236}">
              <a16:creationId xmlns:a16="http://schemas.microsoft.com/office/drawing/2014/main" id="{33568756-84E1-47D5-A706-B69D359144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85925" y="4495800"/>
          <a:ext cx="873765" cy="866775"/>
        </a:xfrm>
        <a:prstGeom prst="rect">
          <a:avLst/>
        </a:prstGeom>
      </xdr:spPr>
    </xdr:pic>
    <xdr:clientData/>
  </xdr:twoCellAnchor>
  <xdr:twoCellAnchor editAs="oneCell">
    <xdr:from>
      <xdr:col>5</xdr:col>
      <xdr:colOff>0</xdr:colOff>
      <xdr:row>27</xdr:row>
      <xdr:rowOff>104775</xdr:rowOff>
    </xdr:from>
    <xdr:to>
      <xdr:col>5</xdr:col>
      <xdr:colOff>895350</xdr:colOff>
      <xdr:row>32</xdr:row>
      <xdr:rowOff>114300</xdr:rowOff>
    </xdr:to>
    <xdr:pic>
      <xdr:nvPicPr>
        <xdr:cNvPr id="22" name="Рисунок 21">
          <a:extLst>
            <a:ext uri="{FF2B5EF4-FFF2-40B4-BE49-F238E27FC236}">
              <a16:creationId xmlns:a16="http://schemas.microsoft.com/office/drawing/2014/main" id="{6313BF06-3128-460B-B08B-719151EE12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933700" y="4533900"/>
          <a:ext cx="895350" cy="895350"/>
        </a:xfrm>
        <a:prstGeom prst="rect">
          <a:avLst/>
        </a:prstGeom>
      </xdr:spPr>
    </xdr:pic>
    <xdr:clientData/>
  </xdr:twoCellAnchor>
  <xdr:twoCellAnchor editAs="oneCell">
    <xdr:from>
      <xdr:col>9</xdr:col>
      <xdr:colOff>295276</xdr:colOff>
      <xdr:row>27</xdr:row>
      <xdr:rowOff>19050</xdr:rowOff>
    </xdr:from>
    <xdr:to>
      <xdr:col>9</xdr:col>
      <xdr:colOff>900190</xdr:colOff>
      <xdr:row>30</xdr:row>
      <xdr:rowOff>57150</xdr:rowOff>
    </xdr:to>
    <xdr:pic>
      <xdr:nvPicPr>
        <xdr:cNvPr id="24" name="Рисунок 23">
          <a:extLst>
            <a:ext uri="{FF2B5EF4-FFF2-40B4-BE49-F238E27FC236}">
              <a16:creationId xmlns:a16="http://schemas.microsoft.com/office/drawing/2014/main" id="{C9FFE325-2106-4437-8B3A-2B854F9CBA7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38826" y="4448175"/>
          <a:ext cx="604914" cy="600075"/>
        </a:xfrm>
        <a:prstGeom prst="rect">
          <a:avLst/>
        </a:prstGeom>
      </xdr:spPr>
    </xdr:pic>
    <xdr:clientData/>
  </xdr:twoCellAnchor>
  <xdr:twoCellAnchor editAs="oneCell">
    <xdr:from>
      <xdr:col>8</xdr:col>
      <xdr:colOff>85726</xdr:colOff>
      <xdr:row>29</xdr:row>
      <xdr:rowOff>85725</xdr:rowOff>
    </xdr:from>
    <xdr:to>
      <xdr:col>9</xdr:col>
      <xdr:colOff>276226</xdr:colOff>
      <xdr:row>32</xdr:row>
      <xdr:rowOff>114300</xdr:rowOff>
    </xdr:to>
    <xdr:pic>
      <xdr:nvPicPr>
        <xdr:cNvPr id="25" name="Рисунок 24">
          <a:extLst>
            <a:ext uri="{FF2B5EF4-FFF2-40B4-BE49-F238E27FC236}">
              <a16:creationId xmlns:a16="http://schemas.microsoft.com/office/drawing/2014/main" id="{5DBA489C-EDF4-4745-9BD3-228F203672D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305426" y="4914900"/>
          <a:ext cx="514350" cy="514350"/>
        </a:xfrm>
        <a:prstGeom prst="rect">
          <a:avLst/>
        </a:prstGeom>
      </xdr:spPr>
    </xdr:pic>
    <xdr:clientData/>
  </xdr:twoCellAnchor>
  <xdr:twoCellAnchor editAs="oneCell">
    <xdr:from>
      <xdr:col>3</xdr:col>
      <xdr:colOff>28575</xdr:colOff>
      <xdr:row>33</xdr:row>
      <xdr:rowOff>76200</xdr:rowOff>
    </xdr:from>
    <xdr:to>
      <xdr:col>3</xdr:col>
      <xdr:colOff>923925</xdr:colOff>
      <xdr:row>38</xdr:row>
      <xdr:rowOff>85725</xdr:rowOff>
    </xdr:to>
    <xdr:pic>
      <xdr:nvPicPr>
        <xdr:cNvPr id="26" name="Рисунок 25">
          <a:extLst>
            <a:ext uri="{FF2B5EF4-FFF2-40B4-BE49-F238E27FC236}">
              <a16:creationId xmlns:a16="http://schemas.microsoft.com/office/drawing/2014/main" id="{327EE735-51B6-44F1-96A1-0D6B764B9F8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57350" y="5553075"/>
          <a:ext cx="895350" cy="895350"/>
        </a:xfrm>
        <a:prstGeom prst="rect">
          <a:avLst/>
        </a:prstGeom>
      </xdr:spPr>
    </xdr:pic>
    <xdr:clientData/>
  </xdr:twoCellAnchor>
  <xdr:twoCellAnchor editAs="oneCell">
    <xdr:from>
      <xdr:col>7</xdr:col>
      <xdr:colOff>19050</xdr:colOff>
      <xdr:row>33</xdr:row>
      <xdr:rowOff>38100</xdr:rowOff>
    </xdr:from>
    <xdr:to>
      <xdr:col>7</xdr:col>
      <xdr:colOff>892815</xdr:colOff>
      <xdr:row>38</xdr:row>
      <xdr:rowOff>19050</xdr:rowOff>
    </xdr:to>
    <xdr:pic>
      <xdr:nvPicPr>
        <xdr:cNvPr id="27" name="Рисунок 26">
          <a:extLst>
            <a:ext uri="{FF2B5EF4-FFF2-40B4-BE49-F238E27FC236}">
              <a16:creationId xmlns:a16="http://schemas.microsoft.com/office/drawing/2014/main" id="{2E55A802-D66F-4CCF-B238-CAB9825A75C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5514975"/>
          <a:ext cx="873765" cy="866775"/>
        </a:xfrm>
        <a:prstGeom prst="rect">
          <a:avLst/>
        </a:prstGeom>
      </xdr:spPr>
    </xdr:pic>
    <xdr:clientData/>
  </xdr:twoCellAnchor>
  <xdr:twoCellAnchor editAs="oneCell">
    <xdr:from>
      <xdr:col>9</xdr:col>
      <xdr:colOff>47625</xdr:colOff>
      <xdr:row>33</xdr:row>
      <xdr:rowOff>38100</xdr:rowOff>
    </xdr:from>
    <xdr:to>
      <xdr:col>9</xdr:col>
      <xdr:colOff>921390</xdr:colOff>
      <xdr:row>38</xdr:row>
      <xdr:rowOff>19050</xdr:rowOff>
    </xdr:to>
    <xdr:pic>
      <xdr:nvPicPr>
        <xdr:cNvPr id="28" name="Рисунок 27">
          <a:extLst>
            <a:ext uri="{FF2B5EF4-FFF2-40B4-BE49-F238E27FC236}">
              <a16:creationId xmlns:a16="http://schemas.microsoft.com/office/drawing/2014/main" id="{1C7D5A10-8A4D-44E8-AB0A-86CC98CAB6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91175" y="5514975"/>
          <a:ext cx="873765" cy="866775"/>
        </a:xfrm>
        <a:prstGeom prst="rect">
          <a:avLst/>
        </a:prstGeom>
      </xdr:spPr>
    </xdr:pic>
    <xdr:clientData/>
  </xdr:twoCellAnchor>
  <xdr:twoCellAnchor editAs="oneCell">
    <xdr:from>
      <xdr:col>2</xdr:col>
      <xdr:colOff>148175</xdr:colOff>
      <xdr:row>41</xdr:row>
      <xdr:rowOff>28575</xdr:rowOff>
    </xdr:from>
    <xdr:to>
      <xdr:col>3</xdr:col>
      <xdr:colOff>352425</xdr:colOff>
      <xdr:row>44</xdr:row>
      <xdr:rowOff>66675</xdr:rowOff>
    </xdr:to>
    <xdr:pic>
      <xdr:nvPicPr>
        <xdr:cNvPr id="29" name="Рисунок 28">
          <a:extLst>
            <a:ext uri="{FF2B5EF4-FFF2-40B4-BE49-F238E27FC236}">
              <a16:creationId xmlns:a16="http://schemas.microsoft.com/office/drawing/2014/main" id="{EEC4650F-EA57-4913-BEB3-F6755C762FA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53100" y="6953250"/>
          <a:ext cx="528100" cy="523875"/>
        </a:xfrm>
        <a:prstGeom prst="rect">
          <a:avLst/>
        </a:prstGeom>
      </xdr:spPr>
    </xdr:pic>
    <xdr:clientData/>
  </xdr:twoCellAnchor>
  <xdr:twoCellAnchor editAs="oneCell">
    <xdr:from>
      <xdr:col>3</xdr:col>
      <xdr:colOff>495300</xdr:colOff>
      <xdr:row>39</xdr:row>
      <xdr:rowOff>47626</xdr:rowOff>
    </xdr:from>
    <xdr:to>
      <xdr:col>3</xdr:col>
      <xdr:colOff>933450</xdr:colOff>
      <xdr:row>41</xdr:row>
      <xdr:rowOff>85726</xdr:rowOff>
    </xdr:to>
    <xdr:pic>
      <xdr:nvPicPr>
        <xdr:cNvPr id="30" name="Рисунок 29">
          <a:extLst>
            <a:ext uri="{FF2B5EF4-FFF2-40B4-BE49-F238E27FC236}">
              <a16:creationId xmlns:a16="http://schemas.microsoft.com/office/drawing/2014/main" id="{A602A535-8B1D-4075-AC10-4C79FC0F063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24075" y="6572251"/>
          <a:ext cx="438150" cy="438150"/>
        </a:xfrm>
        <a:prstGeom prst="rect">
          <a:avLst/>
        </a:prstGeom>
      </xdr:spPr>
    </xdr:pic>
    <xdr:clientData/>
  </xdr:twoCellAnchor>
  <xdr:twoCellAnchor editAs="oneCell">
    <xdr:from>
      <xdr:col>3</xdr:col>
      <xdr:colOff>457199</xdr:colOff>
      <xdr:row>41</xdr:row>
      <xdr:rowOff>123824</xdr:rowOff>
    </xdr:from>
    <xdr:to>
      <xdr:col>3</xdr:col>
      <xdr:colOff>942974</xdr:colOff>
      <xdr:row>44</xdr:row>
      <xdr:rowOff>123824</xdr:rowOff>
    </xdr:to>
    <xdr:pic>
      <xdr:nvPicPr>
        <xdr:cNvPr id="32" name="Рисунок 31">
          <a:extLst>
            <a:ext uri="{FF2B5EF4-FFF2-40B4-BE49-F238E27FC236}">
              <a16:creationId xmlns:a16="http://schemas.microsoft.com/office/drawing/2014/main" id="{E2BB82FE-F073-4458-8EAA-9A3194368BB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85974" y="7048499"/>
          <a:ext cx="485775" cy="4857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xdr:colOff>
      <xdr:row>9</xdr:row>
      <xdr:rowOff>85726</xdr:rowOff>
    </xdr:from>
    <xdr:to>
      <xdr:col>3</xdr:col>
      <xdr:colOff>904876</xdr:colOff>
      <xdr:row>13</xdr:row>
      <xdr:rowOff>161925</xdr:rowOff>
    </xdr:to>
    <xdr:pic>
      <xdr:nvPicPr>
        <xdr:cNvPr id="3" name="Рисунок 2">
          <a:extLst>
            <a:ext uri="{FF2B5EF4-FFF2-40B4-BE49-F238E27FC236}">
              <a16:creationId xmlns:a16="http://schemas.microsoft.com/office/drawing/2014/main" id="{1B47D339-11E8-4976-9343-6428C20CB93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28777" y="1371601"/>
          <a:ext cx="904874" cy="904874"/>
        </a:xfrm>
        <a:prstGeom prst="rect">
          <a:avLst/>
        </a:prstGeom>
      </xdr:spPr>
    </xdr:pic>
    <xdr:clientData/>
  </xdr:twoCellAnchor>
  <xdr:twoCellAnchor editAs="oneCell">
    <xdr:from>
      <xdr:col>7</xdr:col>
      <xdr:colOff>9524</xdr:colOff>
      <xdr:row>9</xdr:row>
      <xdr:rowOff>85725</xdr:rowOff>
    </xdr:from>
    <xdr:to>
      <xdr:col>7</xdr:col>
      <xdr:colOff>914399</xdr:colOff>
      <xdr:row>13</xdr:row>
      <xdr:rowOff>161925</xdr:rowOff>
    </xdr:to>
    <xdr:pic>
      <xdr:nvPicPr>
        <xdr:cNvPr id="5" name="Рисунок 4">
          <a:extLst>
            <a:ext uri="{FF2B5EF4-FFF2-40B4-BE49-F238E27FC236}">
              <a16:creationId xmlns:a16="http://schemas.microsoft.com/office/drawing/2014/main" id="{4B24EE9A-78B5-47D4-A6B9-2C5AC728C2A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49" y="1371600"/>
          <a:ext cx="904875" cy="904875"/>
        </a:xfrm>
        <a:prstGeom prst="rect">
          <a:avLst/>
        </a:prstGeom>
      </xdr:spPr>
    </xdr:pic>
    <xdr:clientData/>
  </xdr:twoCellAnchor>
  <xdr:twoCellAnchor editAs="oneCell">
    <xdr:from>
      <xdr:col>9</xdr:col>
      <xdr:colOff>323849</xdr:colOff>
      <xdr:row>9</xdr:row>
      <xdr:rowOff>38101</xdr:rowOff>
    </xdr:from>
    <xdr:to>
      <xdr:col>9</xdr:col>
      <xdr:colOff>914399</xdr:colOff>
      <xdr:row>12</xdr:row>
      <xdr:rowOff>1</xdr:rowOff>
    </xdr:to>
    <xdr:pic>
      <xdr:nvPicPr>
        <xdr:cNvPr id="6" name="Рисунок 5">
          <a:extLst>
            <a:ext uri="{FF2B5EF4-FFF2-40B4-BE49-F238E27FC236}">
              <a16:creationId xmlns:a16="http://schemas.microsoft.com/office/drawing/2014/main" id="{AD575F0B-3ED0-4466-855F-ECB0B57DE1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67399" y="1323976"/>
          <a:ext cx="590550" cy="590550"/>
        </a:xfrm>
        <a:prstGeom prst="rect">
          <a:avLst/>
        </a:prstGeom>
      </xdr:spPr>
    </xdr:pic>
    <xdr:clientData/>
  </xdr:twoCellAnchor>
  <xdr:twoCellAnchor editAs="oneCell">
    <xdr:from>
      <xdr:col>8</xdr:col>
      <xdr:colOff>95252</xdr:colOff>
      <xdr:row>11</xdr:row>
      <xdr:rowOff>66676</xdr:rowOff>
    </xdr:from>
    <xdr:to>
      <xdr:col>9</xdr:col>
      <xdr:colOff>333376</xdr:colOff>
      <xdr:row>14</xdr:row>
      <xdr:rowOff>28575</xdr:rowOff>
    </xdr:to>
    <xdr:pic>
      <xdr:nvPicPr>
        <xdr:cNvPr id="7" name="Рисунок 6">
          <a:extLst>
            <a:ext uri="{FF2B5EF4-FFF2-40B4-BE49-F238E27FC236}">
              <a16:creationId xmlns:a16="http://schemas.microsoft.com/office/drawing/2014/main" id="{F356DC63-7F19-4EA3-BD51-9B93E07F193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314952" y="1752601"/>
          <a:ext cx="561974" cy="561974"/>
        </a:xfrm>
        <a:prstGeom prst="rect">
          <a:avLst/>
        </a:prstGeom>
      </xdr:spPr>
    </xdr:pic>
    <xdr:clientData/>
  </xdr:twoCellAnchor>
  <xdr:twoCellAnchor editAs="oneCell">
    <xdr:from>
      <xdr:col>11</xdr:col>
      <xdr:colOff>142874</xdr:colOff>
      <xdr:row>9</xdr:row>
      <xdr:rowOff>85725</xdr:rowOff>
    </xdr:from>
    <xdr:to>
      <xdr:col>17</xdr:col>
      <xdr:colOff>76199</xdr:colOff>
      <xdr:row>13</xdr:row>
      <xdr:rowOff>161925</xdr:rowOff>
    </xdr:to>
    <xdr:pic>
      <xdr:nvPicPr>
        <xdr:cNvPr id="8" name="Рисунок 7">
          <a:extLst>
            <a:ext uri="{FF2B5EF4-FFF2-40B4-BE49-F238E27FC236}">
              <a16:creationId xmlns:a16="http://schemas.microsoft.com/office/drawing/2014/main" id="{2041E469-EB85-436E-A558-316E1915985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38949" y="1371600"/>
          <a:ext cx="904875" cy="904875"/>
        </a:xfrm>
        <a:prstGeom prst="rect">
          <a:avLst/>
        </a:prstGeom>
      </xdr:spPr>
    </xdr:pic>
    <xdr:clientData/>
  </xdr:twoCellAnchor>
  <xdr:twoCellAnchor editAs="oneCell">
    <xdr:from>
      <xdr:col>21</xdr:col>
      <xdr:colOff>114299</xdr:colOff>
      <xdr:row>9</xdr:row>
      <xdr:rowOff>38100</xdr:rowOff>
    </xdr:from>
    <xdr:to>
      <xdr:col>25</xdr:col>
      <xdr:colOff>47624</xdr:colOff>
      <xdr:row>11</xdr:row>
      <xdr:rowOff>190500</xdr:rowOff>
    </xdr:to>
    <xdr:pic>
      <xdr:nvPicPr>
        <xdr:cNvPr id="9" name="Рисунок 8">
          <a:extLst>
            <a:ext uri="{FF2B5EF4-FFF2-40B4-BE49-F238E27FC236}">
              <a16:creationId xmlns:a16="http://schemas.microsoft.com/office/drawing/2014/main" id="{BAF0F49C-2C63-401C-973C-DF525BA485C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72474" y="1323975"/>
          <a:ext cx="581025" cy="581025"/>
        </a:xfrm>
        <a:prstGeom prst="rect">
          <a:avLst/>
        </a:prstGeom>
      </xdr:spPr>
    </xdr:pic>
    <xdr:clientData/>
  </xdr:twoCellAnchor>
  <xdr:twoCellAnchor editAs="oneCell">
    <xdr:from>
      <xdr:col>18</xdr:col>
      <xdr:colOff>76202</xdr:colOff>
      <xdr:row>11</xdr:row>
      <xdr:rowOff>28576</xdr:rowOff>
    </xdr:from>
    <xdr:to>
      <xdr:col>21</xdr:col>
      <xdr:colOff>152401</xdr:colOff>
      <xdr:row>13</xdr:row>
      <xdr:rowOff>190500</xdr:rowOff>
    </xdr:to>
    <xdr:pic>
      <xdr:nvPicPr>
        <xdr:cNvPr id="10" name="Рисунок 9">
          <a:extLst>
            <a:ext uri="{FF2B5EF4-FFF2-40B4-BE49-F238E27FC236}">
              <a16:creationId xmlns:a16="http://schemas.microsoft.com/office/drawing/2014/main" id="{06E8A633-2423-49EC-B97E-C88FB1F6B8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848602" y="1714501"/>
          <a:ext cx="561974" cy="561974"/>
        </a:xfrm>
        <a:prstGeom prst="rect">
          <a:avLst/>
        </a:prstGeom>
      </xdr:spPr>
    </xdr:pic>
    <xdr:clientData/>
  </xdr:twoCellAnchor>
  <xdr:twoCellAnchor editAs="oneCell">
    <xdr:from>
      <xdr:col>0</xdr:col>
      <xdr:colOff>66676</xdr:colOff>
      <xdr:row>17</xdr:row>
      <xdr:rowOff>9526</xdr:rowOff>
    </xdr:from>
    <xdr:to>
      <xdr:col>1</xdr:col>
      <xdr:colOff>333375</xdr:colOff>
      <xdr:row>20</xdr:row>
      <xdr:rowOff>0</xdr:rowOff>
    </xdr:to>
    <xdr:pic>
      <xdr:nvPicPr>
        <xdr:cNvPr id="11" name="Рисунок 10">
          <a:extLst>
            <a:ext uri="{FF2B5EF4-FFF2-40B4-BE49-F238E27FC236}">
              <a16:creationId xmlns:a16="http://schemas.microsoft.com/office/drawing/2014/main" id="{829701A6-945A-4E38-9DEB-4F79117F69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6676" y="2743201"/>
          <a:ext cx="590549" cy="590549"/>
        </a:xfrm>
        <a:prstGeom prst="rect">
          <a:avLst/>
        </a:prstGeom>
      </xdr:spPr>
    </xdr:pic>
    <xdr:clientData/>
  </xdr:twoCellAnchor>
  <xdr:twoCellAnchor editAs="oneCell">
    <xdr:from>
      <xdr:col>1</xdr:col>
      <xdr:colOff>342899</xdr:colOff>
      <xdr:row>15</xdr:row>
      <xdr:rowOff>57150</xdr:rowOff>
    </xdr:from>
    <xdr:to>
      <xdr:col>1</xdr:col>
      <xdr:colOff>923924</xdr:colOff>
      <xdr:row>18</xdr:row>
      <xdr:rowOff>9525</xdr:rowOff>
    </xdr:to>
    <xdr:pic>
      <xdr:nvPicPr>
        <xdr:cNvPr id="12" name="Рисунок 11">
          <a:extLst>
            <a:ext uri="{FF2B5EF4-FFF2-40B4-BE49-F238E27FC236}">
              <a16:creationId xmlns:a16="http://schemas.microsoft.com/office/drawing/2014/main" id="{24E76A27-3D5A-481F-A9C2-31D82EDEDEA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66749" y="2390775"/>
          <a:ext cx="581025" cy="581025"/>
        </a:xfrm>
        <a:prstGeom prst="rect">
          <a:avLst/>
        </a:prstGeom>
      </xdr:spPr>
    </xdr:pic>
    <xdr:clientData/>
  </xdr:twoCellAnchor>
  <xdr:twoCellAnchor editAs="oneCell">
    <xdr:from>
      <xdr:col>3</xdr:col>
      <xdr:colOff>342899</xdr:colOff>
      <xdr:row>15</xdr:row>
      <xdr:rowOff>57150</xdr:rowOff>
    </xdr:from>
    <xdr:to>
      <xdr:col>3</xdr:col>
      <xdr:colOff>904874</xdr:colOff>
      <xdr:row>17</xdr:row>
      <xdr:rowOff>190500</xdr:rowOff>
    </xdr:to>
    <xdr:pic>
      <xdr:nvPicPr>
        <xdr:cNvPr id="13" name="Рисунок 12">
          <a:extLst>
            <a:ext uri="{FF2B5EF4-FFF2-40B4-BE49-F238E27FC236}">
              <a16:creationId xmlns:a16="http://schemas.microsoft.com/office/drawing/2014/main" id="{5E1720AC-21CD-424A-856C-C4762ABB7A0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4" y="2390775"/>
          <a:ext cx="561975" cy="561975"/>
        </a:xfrm>
        <a:prstGeom prst="rect">
          <a:avLst/>
        </a:prstGeom>
      </xdr:spPr>
    </xdr:pic>
    <xdr:clientData/>
  </xdr:twoCellAnchor>
  <xdr:twoCellAnchor editAs="oneCell">
    <xdr:from>
      <xdr:col>2</xdr:col>
      <xdr:colOff>57151</xdr:colOff>
      <xdr:row>17</xdr:row>
      <xdr:rowOff>19051</xdr:rowOff>
    </xdr:from>
    <xdr:to>
      <xdr:col>3</xdr:col>
      <xdr:colOff>323850</xdr:colOff>
      <xdr:row>20</xdr:row>
      <xdr:rowOff>9525</xdr:rowOff>
    </xdr:to>
    <xdr:pic>
      <xdr:nvPicPr>
        <xdr:cNvPr id="16" name="Рисунок 15">
          <a:extLst>
            <a:ext uri="{FF2B5EF4-FFF2-40B4-BE49-F238E27FC236}">
              <a16:creationId xmlns:a16="http://schemas.microsoft.com/office/drawing/2014/main" id="{D60996A3-44E0-44F1-A029-6D6D24E7D9A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2076" y="2752726"/>
          <a:ext cx="590549" cy="590549"/>
        </a:xfrm>
        <a:prstGeom prst="rect">
          <a:avLst/>
        </a:prstGeom>
      </xdr:spPr>
    </xdr:pic>
    <xdr:clientData/>
  </xdr:twoCellAnchor>
  <xdr:twoCellAnchor editAs="oneCell">
    <xdr:from>
      <xdr:col>2</xdr:col>
      <xdr:colOff>234380</xdr:colOff>
      <xdr:row>21</xdr:row>
      <xdr:rowOff>123826</xdr:rowOff>
    </xdr:from>
    <xdr:to>
      <xdr:col>3</xdr:col>
      <xdr:colOff>923925</xdr:colOff>
      <xdr:row>25</xdr:row>
      <xdr:rowOff>171450</xdr:rowOff>
    </xdr:to>
    <xdr:pic>
      <xdr:nvPicPr>
        <xdr:cNvPr id="18" name="Рисунок 17">
          <a:extLst>
            <a:ext uri="{FF2B5EF4-FFF2-40B4-BE49-F238E27FC236}">
              <a16:creationId xmlns:a16="http://schemas.microsoft.com/office/drawing/2014/main" id="{9330CE6A-B0A3-4119-97EA-9633E4CBB78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9305" y="3505201"/>
          <a:ext cx="1013395" cy="876299"/>
        </a:xfrm>
        <a:prstGeom prst="rect">
          <a:avLst/>
        </a:prstGeom>
      </xdr:spPr>
    </xdr:pic>
    <xdr:clientData/>
  </xdr:twoCellAnchor>
  <xdr:twoCellAnchor editAs="oneCell">
    <xdr:from>
      <xdr:col>6</xdr:col>
      <xdr:colOff>215330</xdr:colOff>
      <xdr:row>21</xdr:row>
      <xdr:rowOff>133351</xdr:rowOff>
    </xdr:from>
    <xdr:to>
      <xdr:col>7</xdr:col>
      <xdr:colOff>904875</xdr:colOff>
      <xdr:row>25</xdr:row>
      <xdr:rowOff>180975</xdr:rowOff>
    </xdr:to>
    <xdr:pic>
      <xdr:nvPicPr>
        <xdr:cNvPr id="19" name="Рисунок 18">
          <a:extLst>
            <a:ext uri="{FF2B5EF4-FFF2-40B4-BE49-F238E27FC236}">
              <a16:creationId xmlns:a16="http://schemas.microsoft.com/office/drawing/2014/main" id="{937EF826-C704-48E9-89D1-F231B70629D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130105" y="3514726"/>
          <a:ext cx="1013395" cy="876299"/>
        </a:xfrm>
        <a:prstGeom prst="rect">
          <a:avLst/>
        </a:prstGeom>
      </xdr:spPr>
    </xdr:pic>
    <xdr:clientData/>
  </xdr:twoCellAnchor>
  <xdr:twoCellAnchor editAs="oneCell">
    <xdr:from>
      <xdr:col>8</xdr:col>
      <xdr:colOff>215330</xdr:colOff>
      <xdr:row>21</xdr:row>
      <xdr:rowOff>133351</xdr:rowOff>
    </xdr:from>
    <xdr:to>
      <xdr:col>9</xdr:col>
      <xdr:colOff>904875</xdr:colOff>
      <xdr:row>25</xdr:row>
      <xdr:rowOff>180975</xdr:rowOff>
    </xdr:to>
    <xdr:pic>
      <xdr:nvPicPr>
        <xdr:cNvPr id="20" name="Рисунок 19">
          <a:extLst>
            <a:ext uri="{FF2B5EF4-FFF2-40B4-BE49-F238E27FC236}">
              <a16:creationId xmlns:a16="http://schemas.microsoft.com/office/drawing/2014/main" id="{88B0E94B-B82D-4520-A5EE-AE451CEFCE7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435030" y="3514726"/>
          <a:ext cx="1013395" cy="876299"/>
        </a:xfrm>
        <a:prstGeom prst="rect">
          <a:avLst/>
        </a:prstGeom>
      </xdr:spPr>
    </xdr:pic>
    <xdr:clientData/>
  </xdr:twoCellAnchor>
  <xdr:twoCellAnchor editAs="oneCell">
    <xdr:from>
      <xdr:col>0</xdr:col>
      <xdr:colOff>253430</xdr:colOff>
      <xdr:row>27</xdr:row>
      <xdr:rowOff>85726</xdr:rowOff>
    </xdr:from>
    <xdr:to>
      <xdr:col>1</xdr:col>
      <xdr:colOff>942975</xdr:colOff>
      <xdr:row>31</xdr:row>
      <xdr:rowOff>133350</xdr:rowOff>
    </xdr:to>
    <xdr:pic>
      <xdr:nvPicPr>
        <xdr:cNvPr id="21" name="Рисунок 20">
          <a:extLst>
            <a:ext uri="{FF2B5EF4-FFF2-40B4-BE49-F238E27FC236}">
              <a16:creationId xmlns:a16="http://schemas.microsoft.com/office/drawing/2014/main" id="{C4E700BE-A6DC-442D-9A17-949B20185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53430" y="4514851"/>
          <a:ext cx="1013395" cy="876299"/>
        </a:xfrm>
        <a:prstGeom prst="rect">
          <a:avLst/>
        </a:prstGeom>
      </xdr:spPr>
    </xdr:pic>
    <xdr:clientData/>
  </xdr:twoCellAnchor>
  <xdr:twoCellAnchor editAs="oneCell">
    <xdr:from>
      <xdr:col>3</xdr:col>
      <xdr:colOff>28575</xdr:colOff>
      <xdr:row>27</xdr:row>
      <xdr:rowOff>76200</xdr:rowOff>
    </xdr:from>
    <xdr:to>
      <xdr:col>3</xdr:col>
      <xdr:colOff>904875</xdr:colOff>
      <xdr:row>31</xdr:row>
      <xdr:rowOff>123825</xdr:rowOff>
    </xdr:to>
    <xdr:pic>
      <xdr:nvPicPr>
        <xdr:cNvPr id="23" name="Рисунок 22">
          <a:extLst>
            <a:ext uri="{FF2B5EF4-FFF2-40B4-BE49-F238E27FC236}">
              <a16:creationId xmlns:a16="http://schemas.microsoft.com/office/drawing/2014/main" id="{E27AB01A-82BB-425D-962F-01D76BBD79C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57350" y="4505325"/>
          <a:ext cx="876300" cy="876300"/>
        </a:xfrm>
        <a:prstGeom prst="rect">
          <a:avLst/>
        </a:prstGeom>
      </xdr:spPr>
    </xdr:pic>
    <xdr:clientData/>
  </xdr:twoCellAnchor>
  <xdr:twoCellAnchor editAs="oneCell">
    <xdr:from>
      <xdr:col>5</xdr:col>
      <xdr:colOff>400049</xdr:colOff>
      <xdr:row>27</xdr:row>
      <xdr:rowOff>85725</xdr:rowOff>
    </xdr:from>
    <xdr:to>
      <xdr:col>5</xdr:col>
      <xdr:colOff>904874</xdr:colOff>
      <xdr:row>29</xdr:row>
      <xdr:rowOff>161925</xdr:rowOff>
    </xdr:to>
    <xdr:pic>
      <xdr:nvPicPr>
        <xdr:cNvPr id="24" name="Рисунок 23">
          <a:extLst>
            <a:ext uri="{FF2B5EF4-FFF2-40B4-BE49-F238E27FC236}">
              <a16:creationId xmlns:a16="http://schemas.microsoft.com/office/drawing/2014/main" id="{3EF0A4D1-BAD6-47E7-95F2-4577516ACD4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33749" y="4514850"/>
          <a:ext cx="504825" cy="504825"/>
        </a:xfrm>
        <a:prstGeom prst="rect">
          <a:avLst/>
        </a:prstGeom>
      </xdr:spPr>
    </xdr:pic>
    <xdr:clientData/>
  </xdr:twoCellAnchor>
  <xdr:twoCellAnchor editAs="oneCell">
    <xdr:from>
      <xdr:col>4</xdr:col>
      <xdr:colOff>120081</xdr:colOff>
      <xdr:row>29</xdr:row>
      <xdr:rowOff>9525</xdr:rowOff>
    </xdr:from>
    <xdr:to>
      <xdr:col>5</xdr:col>
      <xdr:colOff>490187</xdr:colOff>
      <xdr:row>32</xdr:row>
      <xdr:rowOff>9525</xdr:rowOff>
    </xdr:to>
    <xdr:pic>
      <xdr:nvPicPr>
        <xdr:cNvPr id="27" name="Рисунок 26">
          <a:extLst>
            <a:ext uri="{FF2B5EF4-FFF2-40B4-BE49-F238E27FC236}">
              <a16:creationId xmlns:a16="http://schemas.microsoft.com/office/drawing/2014/main" id="{3C7FD97C-11B3-43D4-A6EF-A33D4B603A4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729931" y="4838700"/>
          <a:ext cx="693956" cy="600075"/>
        </a:xfrm>
        <a:prstGeom prst="rect">
          <a:avLst/>
        </a:prstGeom>
      </xdr:spPr>
    </xdr:pic>
    <xdr:clientData/>
  </xdr:twoCellAnchor>
  <xdr:twoCellAnchor editAs="oneCell">
    <xdr:from>
      <xdr:col>7</xdr:col>
      <xdr:colOff>409574</xdr:colOff>
      <xdr:row>27</xdr:row>
      <xdr:rowOff>47625</xdr:rowOff>
    </xdr:from>
    <xdr:to>
      <xdr:col>7</xdr:col>
      <xdr:colOff>914399</xdr:colOff>
      <xdr:row>29</xdr:row>
      <xdr:rowOff>123825</xdr:rowOff>
    </xdr:to>
    <xdr:pic>
      <xdr:nvPicPr>
        <xdr:cNvPr id="28" name="Рисунок 27">
          <a:extLst>
            <a:ext uri="{FF2B5EF4-FFF2-40B4-BE49-F238E27FC236}">
              <a16:creationId xmlns:a16="http://schemas.microsoft.com/office/drawing/2014/main" id="{15BA860F-0EE9-497E-947D-B57C34A33B7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648199" y="4476750"/>
          <a:ext cx="504825" cy="504825"/>
        </a:xfrm>
        <a:prstGeom prst="rect">
          <a:avLst/>
        </a:prstGeom>
      </xdr:spPr>
    </xdr:pic>
    <xdr:clientData/>
  </xdr:twoCellAnchor>
  <xdr:twoCellAnchor editAs="oneCell">
    <xdr:from>
      <xdr:col>6</xdr:col>
      <xdr:colOff>9525</xdr:colOff>
      <xdr:row>28</xdr:row>
      <xdr:rowOff>104775</xdr:rowOff>
    </xdr:from>
    <xdr:to>
      <xdr:col>7</xdr:col>
      <xdr:colOff>409575</xdr:colOff>
      <xdr:row>32</xdr:row>
      <xdr:rowOff>28575</xdr:rowOff>
    </xdr:to>
    <xdr:pic>
      <xdr:nvPicPr>
        <xdr:cNvPr id="30" name="Рисунок 29">
          <a:extLst>
            <a:ext uri="{FF2B5EF4-FFF2-40B4-BE49-F238E27FC236}">
              <a16:creationId xmlns:a16="http://schemas.microsoft.com/office/drawing/2014/main" id="{27D82FF8-46C6-417A-95F2-304271E29A7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924300" y="4772025"/>
          <a:ext cx="723900" cy="723900"/>
        </a:xfrm>
        <a:prstGeom prst="rect">
          <a:avLst/>
        </a:prstGeom>
      </xdr:spPr>
    </xdr:pic>
    <xdr:clientData/>
  </xdr:twoCellAnchor>
  <xdr:twoCellAnchor editAs="oneCell">
    <xdr:from>
      <xdr:col>0</xdr:col>
      <xdr:colOff>247649</xdr:colOff>
      <xdr:row>33</xdr:row>
      <xdr:rowOff>9525</xdr:rowOff>
    </xdr:from>
    <xdr:to>
      <xdr:col>2</xdr:col>
      <xdr:colOff>19049</xdr:colOff>
      <xdr:row>38</xdr:row>
      <xdr:rowOff>57150</xdr:rowOff>
    </xdr:to>
    <xdr:pic>
      <xdr:nvPicPr>
        <xdr:cNvPr id="31" name="Рисунок 30">
          <a:extLst>
            <a:ext uri="{FF2B5EF4-FFF2-40B4-BE49-F238E27FC236}">
              <a16:creationId xmlns:a16="http://schemas.microsoft.com/office/drawing/2014/main" id="{FF090489-861A-4C10-A866-20AA8CAE724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47649" y="5486400"/>
          <a:ext cx="1076325" cy="1076325"/>
        </a:xfrm>
        <a:prstGeom prst="rect">
          <a:avLst/>
        </a:prstGeom>
      </xdr:spPr>
    </xdr:pic>
    <xdr:clientData/>
  </xdr:twoCellAnchor>
  <xdr:twoCellAnchor editAs="oneCell">
    <xdr:from>
      <xdr:col>2</xdr:col>
      <xdr:colOff>247649</xdr:colOff>
      <xdr:row>33</xdr:row>
      <xdr:rowOff>9525</xdr:rowOff>
    </xdr:from>
    <xdr:to>
      <xdr:col>4</xdr:col>
      <xdr:colOff>19049</xdr:colOff>
      <xdr:row>38</xdr:row>
      <xdr:rowOff>57150</xdr:rowOff>
    </xdr:to>
    <xdr:pic>
      <xdr:nvPicPr>
        <xdr:cNvPr id="32" name="Рисунок 31">
          <a:extLst>
            <a:ext uri="{FF2B5EF4-FFF2-40B4-BE49-F238E27FC236}">
              <a16:creationId xmlns:a16="http://schemas.microsoft.com/office/drawing/2014/main" id="{D65F17DE-46C3-4002-983A-C98EE05F6C4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52574" y="5486400"/>
          <a:ext cx="1076325" cy="1076325"/>
        </a:xfrm>
        <a:prstGeom prst="rect">
          <a:avLst/>
        </a:prstGeom>
      </xdr:spPr>
    </xdr:pic>
    <xdr:clientData/>
  </xdr:twoCellAnchor>
  <xdr:twoCellAnchor editAs="oneCell">
    <xdr:from>
      <xdr:col>11</xdr:col>
      <xdr:colOff>19049</xdr:colOff>
      <xdr:row>32</xdr:row>
      <xdr:rowOff>152400</xdr:rowOff>
    </xdr:from>
    <xdr:to>
      <xdr:col>18</xdr:col>
      <xdr:colOff>19049</xdr:colOff>
      <xdr:row>38</xdr:row>
      <xdr:rowOff>0</xdr:rowOff>
    </xdr:to>
    <xdr:pic>
      <xdr:nvPicPr>
        <xdr:cNvPr id="33" name="Рисунок 32">
          <a:extLst>
            <a:ext uri="{FF2B5EF4-FFF2-40B4-BE49-F238E27FC236}">
              <a16:creationId xmlns:a16="http://schemas.microsoft.com/office/drawing/2014/main" id="{61848241-D808-4E78-ADDB-DCDA034B657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715124" y="5467350"/>
          <a:ext cx="1076325" cy="1076325"/>
        </a:xfrm>
        <a:prstGeom prst="rect">
          <a:avLst/>
        </a:prstGeom>
      </xdr:spPr>
    </xdr:pic>
    <xdr:clientData/>
  </xdr:twoCellAnchor>
  <xdr:twoCellAnchor editAs="oneCell">
    <xdr:from>
      <xdr:col>22</xdr:col>
      <xdr:colOff>85725</xdr:colOff>
      <xdr:row>32</xdr:row>
      <xdr:rowOff>142876</xdr:rowOff>
    </xdr:from>
    <xdr:to>
      <xdr:col>26</xdr:col>
      <xdr:colOff>38099</xdr:colOff>
      <xdr:row>35</xdr:row>
      <xdr:rowOff>57150</xdr:rowOff>
    </xdr:to>
    <xdr:pic>
      <xdr:nvPicPr>
        <xdr:cNvPr id="34" name="Рисунок 33">
          <a:extLst>
            <a:ext uri="{FF2B5EF4-FFF2-40B4-BE49-F238E27FC236}">
              <a16:creationId xmlns:a16="http://schemas.microsoft.com/office/drawing/2014/main" id="{547AC040-27A1-405D-8968-19BF19BD894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505825" y="5457826"/>
          <a:ext cx="542924" cy="542924"/>
        </a:xfrm>
        <a:prstGeom prst="rect">
          <a:avLst/>
        </a:prstGeom>
      </xdr:spPr>
    </xdr:pic>
    <xdr:clientData/>
  </xdr:twoCellAnchor>
  <xdr:twoCellAnchor editAs="oneCell">
    <xdr:from>
      <xdr:col>18</xdr:col>
      <xdr:colOff>66676</xdr:colOff>
      <xdr:row>35</xdr:row>
      <xdr:rowOff>123825</xdr:rowOff>
    </xdr:from>
    <xdr:to>
      <xdr:col>23</xdr:col>
      <xdr:colOff>27676</xdr:colOff>
      <xdr:row>38</xdr:row>
      <xdr:rowOff>0</xdr:rowOff>
    </xdr:to>
    <xdr:pic>
      <xdr:nvPicPr>
        <xdr:cNvPr id="36" name="Рисунок 35">
          <a:extLst>
            <a:ext uri="{FF2B5EF4-FFF2-40B4-BE49-F238E27FC236}">
              <a16:creationId xmlns:a16="http://schemas.microsoft.com/office/drawing/2014/main" id="{012EEEEE-05BB-43B7-9B97-B8B83CDB31F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9076" y="6000750"/>
          <a:ext cx="770625" cy="476250"/>
        </a:xfrm>
        <a:prstGeom prst="rect">
          <a:avLst/>
        </a:prstGeom>
      </xdr:spPr>
    </xdr:pic>
    <xdr:clientData/>
  </xdr:twoCellAnchor>
  <xdr:twoCellAnchor editAs="oneCell">
    <xdr:from>
      <xdr:col>3</xdr:col>
      <xdr:colOff>9525</xdr:colOff>
      <xdr:row>39</xdr:row>
      <xdr:rowOff>95250</xdr:rowOff>
    </xdr:from>
    <xdr:to>
      <xdr:col>3</xdr:col>
      <xdr:colOff>876300</xdr:colOff>
      <xdr:row>43</xdr:row>
      <xdr:rowOff>133350</xdr:rowOff>
    </xdr:to>
    <xdr:pic>
      <xdr:nvPicPr>
        <xdr:cNvPr id="38" name="Рисунок 37">
          <a:extLst>
            <a:ext uri="{FF2B5EF4-FFF2-40B4-BE49-F238E27FC236}">
              <a16:creationId xmlns:a16="http://schemas.microsoft.com/office/drawing/2014/main" id="{5EDB2993-9950-4518-A683-C136449648E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638300" y="6619875"/>
          <a:ext cx="866775" cy="86677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19050</xdr:colOff>
      <xdr:row>10</xdr:row>
      <xdr:rowOff>0</xdr:rowOff>
    </xdr:from>
    <xdr:to>
      <xdr:col>3</xdr:col>
      <xdr:colOff>914400</xdr:colOff>
      <xdr:row>14</xdr:row>
      <xdr:rowOff>95250</xdr:rowOff>
    </xdr:to>
    <xdr:pic>
      <xdr:nvPicPr>
        <xdr:cNvPr id="2" name="Рисунок 1">
          <a:extLst>
            <a:ext uri="{FF2B5EF4-FFF2-40B4-BE49-F238E27FC236}">
              <a16:creationId xmlns:a16="http://schemas.microsoft.com/office/drawing/2014/main" id="{E140C6CB-F8AA-4269-8B14-B2607E61F02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47825" y="1524000"/>
          <a:ext cx="895350" cy="895350"/>
        </a:xfrm>
        <a:prstGeom prst="rect">
          <a:avLst/>
        </a:prstGeom>
      </xdr:spPr>
    </xdr:pic>
    <xdr:clientData/>
  </xdr:twoCellAnchor>
  <xdr:twoCellAnchor editAs="oneCell">
    <xdr:from>
      <xdr:col>7</xdr:col>
      <xdr:colOff>9525</xdr:colOff>
      <xdr:row>9</xdr:row>
      <xdr:rowOff>200025</xdr:rowOff>
    </xdr:from>
    <xdr:to>
      <xdr:col>7</xdr:col>
      <xdr:colOff>883290</xdr:colOff>
      <xdr:row>14</xdr:row>
      <xdr:rowOff>28575</xdr:rowOff>
    </xdr:to>
    <xdr:pic>
      <xdr:nvPicPr>
        <xdr:cNvPr id="3" name="Рисунок 2">
          <a:extLst>
            <a:ext uri="{FF2B5EF4-FFF2-40B4-BE49-F238E27FC236}">
              <a16:creationId xmlns:a16="http://schemas.microsoft.com/office/drawing/2014/main" id="{B1867BE4-1022-47E1-94B9-22F62F63B2B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50" y="1485900"/>
          <a:ext cx="873765" cy="866775"/>
        </a:xfrm>
        <a:prstGeom prst="rect">
          <a:avLst/>
        </a:prstGeom>
      </xdr:spPr>
    </xdr:pic>
    <xdr:clientData/>
  </xdr:twoCellAnchor>
  <xdr:twoCellAnchor editAs="oneCell">
    <xdr:from>
      <xdr:col>9</xdr:col>
      <xdr:colOff>38100</xdr:colOff>
      <xdr:row>9</xdr:row>
      <xdr:rowOff>200025</xdr:rowOff>
    </xdr:from>
    <xdr:to>
      <xdr:col>9</xdr:col>
      <xdr:colOff>911865</xdr:colOff>
      <xdr:row>14</xdr:row>
      <xdr:rowOff>28575</xdr:rowOff>
    </xdr:to>
    <xdr:pic>
      <xdr:nvPicPr>
        <xdr:cNvPr id="4" name="Рисунок 3">
          <a:extLst>
            <a:ext uri="{FF2B5EF4-FFF2-40B4-BE49-F238E27FC236}">
              <a16:creationId xmlns:a16="http://schemas.microsoft.com/office/drawing/2014/main" id="{E3EA99B8-EE76-4A68-8170-56EFB27BE7A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81650" y="1485900"/>
          <a:ext cx="873765" cy="866775"/>
        </a:xfrm>
        <a:prstGeom prst="rect">
          <a:avLst/>
        </a:prstGeom>
      </xdr:spPr>
    </xdr:pic>
    <xdr:clientData/>
  </xdr:twoCellAnchor>
  <xdr:twoCellAnchor editAs="oneCell">
    <xdr:from>
      <xdr:col>2</xdr:col>
      <xdr:colOff>123825</xdr:colOff>
      <xdr:row>17</xdr:row>
      <xdr:rowOff>133349</xdr:rowOff>
    </xdr:from>
    <xdr:to>
      <xdr:col>3</xdr:col>
      <xdr:colOff>328075</xdr:colOff>
      <xdr:row>20</xdr:row>
      <xdr:rowOff>57149</xdr:rowOff>
    </xdr:to>
    <xdr:pic>
      <xdr:nvPicPr>
        <xdr:cNvPr id="5" name="Рисунок 4">
          <a:extLst>
            <a:ext uri="{FF2B5EF4-FFF2-40B4-BE49-F238E27FC236}">
              <a16:creationId xmlns:a16="http://schemas.microsoft.com/office/drawing/2014/main" id="{E2DB8B7F-73AC-4983-B4F3-0F28B9475E5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3057524"/>
          <a:ext cx="528100" cy="523875"/>
        </a:xfrm>
        <a:prstGeom prst="rect">
          <a:avLst/>
        </a:prstGeom>
      </xdr:spPr>
    </xdr:pic>
    <xdr:clientData/>
  </xdr:twoCellAnchor>
  <xdr:twoCellAnchor editAs="oneCell">
    <xdr:from>
      <xdr:col>3</xdr:col>
      <xdr:colOff>432850</xdr:colOff>
      <xdr:row>15</xdr:row>
      <xdr:rowOff>133350</xdr:rowOff>
    </xdr:from>
    <xdr:to>
      <xdr:col>3</xdr:col>
      <xdr:colOff>871000</xdr:colOff>
      <xdr:row>17</xdr:row>
      <xdr:rowOff>133350</xdr:rowOff>
    </xdr:to>
    <xdr:pic>
      <xdr:nvPicPr>
        <xdr:cNvPr id="6" name="Рисунок 5">
          <a:extLst>
            <a:ext uri="{FF2B5EF4-FFF2-40B4-BE49-F238E27FC236}">
              <a16:creationId xmlns:a16="http://schemas.microsoft.com/office/drawing/2014/main" id="{042A6826-963A-4C4E-BEEE-A276B4DBDB1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61625" y="2619375"/>
          <a:ext cx="438150" cy="438150"/>
        </a:xfrm>
        <a:prstGeom prst="rect">
          <a:avLst/>
        </a:prstGeom>
      </xdr:spPr>
    </xdr:pic>
    <xdr:clientData/>
  </xdr:twoCellAnchor>
  <xdr:twoCellAnchor editAs="oneCell">
    <xdr:from>
      <xdr:col>3</xdr:col>
      <xdr:colOff>432849</xdr:colOff>
      <xdr:row>18</xdr:row>
      <xdr:rowOff>28573</xdr:rowOff>
    </xdr:from>
    <xdr:to>
      <xdr:col>3</xdr:col>
      <xdr:colOff>918624</xdr:colOff>
      <xdr:row>20</xdr:row>
      <xdr:rowOff>114298</xdr:rowOff>
    </xdr:to>
    <xdr:pic>
      <xdr:nvPicPr>
        <xdr:cNvPr id="7" name="Рисунок 6">
          <a:extLst>
            <a:ext uri="{FF2B5EF4-FFF2-40B4-BE49-F238E27FC236}">
              <a16:creationId xmlns:a16="http://schemas.microsoft.com/office/drawing/2014/main" id="{1C3AF36B-856F-47DE-A04C-C1CF47528BC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061624" y="3152773"/>
          <a:ext cx="485775" cy="485775"/>
        </a:xfrm>
        <a:prstGeom prst="rect">
          <a:avLst/>
        </a:prstGeom>
      </xdr:spPr>
    </xdr:pic>
    <xdr:clientData/>
  </xdr:twoCellAnchor>
  <xdr:twoCellAnchor editAs="oneCell">
    <xdr:from>
      <xdr:col>7</xdr:col>
      <xdr:colOff>38100</xdr:colOff>
      <xdr:row>15</xdr:row>
      <xdr:rowOff>209550</xdr:rowOff>
    </xdr:from>
    <xdr:to>
      <xdr:col>7</xdr:col>
      <xdr:colOff>911865</xdr:colOff>
      <xdr:row>20</xdr:row>
      <xdr:rowOff>38100</xdr:rowOff>
    </xdr:to>
    <xdr:pic>
      <xdr:nvPicPr>
        <xdr:cNvPr id="8" name="Рисунок 7">
          <a:extLst>
            <a:ext uri="{FF2B5EF4-FFF2-40B4-BE49-F238E27FC236}">
              <a16:creationId xmlns:a16="http://schemas.microsoft.com/office/drawing/2014/main" id="{A45F6D62-2A6D-4565-A2EC-4D7DF75033C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76725" y="2695575"/>
          <a:ext cx="873765" cy="866775"/>
        </a:xfrm>
        <a:prstGeom prst="rect">
          <a:avLst/>
        </a:prstGeom>
      </xdr:spPr>
    </xdr:pic>
    <xdr:clientData/>
  </xdr:twoCellAnchor>
  <xdr:twoCellAnchor editAs="oneCell">
    <xdr:from>
      <xdr:col>9</xdr:col>
      <xdr:colOff>19050</xdr:colOff>
      <xdr:row>15</xdr:row>
      <xdr:rowOff>209550</xdr:rowOff>
    </xdr:from>
    <xdr:to>
      <xdr:col>9</xdr:col>
      <xdr:colOff>892815</xdr:colOff>
      <xdr:row>20</xdr:row>
      <xdr:rowOff>38100</xdr:rowOff>
    </xdr:to>
    <xdr:pic>
      <xdr:nvPicPr>
        <xdr:cNvPr id="9" name="Рисунок 8">
          <a:extLst>
            <a:ext uri="{FF2B5EF4-FFF2-40B4-BE49-F238E27FC236}">
              <a16:creationId xmlns:a16="http://schemas.microsoft.com/office/drawing/2014/main" id="{C4E02F04-5B78-404F-8019-6EA7132CB6F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62600" y="2695575"/>
          <a:ext cx="873765" cy="866775"/>
        </a:xfrm>
        <a:prstGeom prst="rect">
          <a:avLst/>
        </a:prstGeom>
      </xdr:spPr>
    </xdr:pic>
    <xdr:clientData/>
  </xdr:twoCellAnchor>
  <xdr:twoCellAnchor editAs="oneCell">
    <xdr:from>
      <xdr:col>11</xdr:col>
      <xdr:colOff>19051</xdr:colOff>
      <xdr:row>15</xdr:row>
      <xdr:rowOff>104776</xdr:rowOff>
    </xdr:from>
    <xdr:to>
      <xdr:col>17</xdr:col>
      <xdr:colOff>95251</xdr:colOff>
      <xdr:row>20</xdr:row>
      <xdr:rowOff>114301</xdr:rowOff>
    </xdr:to>
    <xdr:pic>
      <xdr:nvPicPr>
        <xdr:cNvPr id="11" name="Рисунок 10">
          <a:extLst>
            <a:ext uri="{FF2B5EF4-FFF2-40B4-BE49-F238E27FC236}">
              <a16:creationId xmlns:a16="http://schemas.microsoft.com/office/drawing/2014/main" id="{751E0FC3-E01D-4656-8705-DBF39F7CAE2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15126" y="2590801"/>
          <a:ext cx="1047750" cy="1047750"/>
        </a:xfrm>
        <a:prstGeom prst="rect">
          <a:avLst/>
        </a:prstGeom>
      </xdr:spPr>
    </xdr:pic>
    <xdr:clientData/>
  </xdr:twoCellAnchor>
  <xdr:twoCellAnchor editAs="oneCell">
    <xdr:from>
      <xdr:col>1</xdr:col>
      <xdr:colOff>247650</xdr:colOff>
      <xdr:row>21</xdr:row>
      <xdr:rowOff>28576</xdr:rowOff>
    </xdr:from>
    <xdr:to>
      <xdr:col>2</xdr:col>
      <xdr:colOff>0</xdr:colOff>
      <xdr:row>25</xdr:row>
      <xdr:rowOff>38101</xdr:rowOff>
    </xdr:to>
    <xdr:pic>
      <xdr:nvPicPr>
        <xdr:cNvPr id="12" name="Рисунок 11">
          <a:extLst>
            <a:ext uri="{FF2B5EF4-FFF2-40B4-BE49-F238E27FC236}">
              <a16:creationId xmlns:a16="http://schemas.microsoft.com/office/drawing/2014/main" id="{7BA60CCF-C58B-4B96-8BB8-BA790B26618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1500" y="3714751"/>
          <a:ext cx="733425" cy="733425"/>
        </a:xfrm>
        <a:prstGeom prst="rect">
          <a:avLst/>
        </a:prstGeom>
      </xdr:spPr>
    </xdr:pic>
    <xdr:clientData/>
  </xdr:twoCellAnchor>
  <xdr:twoCellAnchor editAs="oneCell">
    <xdr:from>
      <xdr:col>0</xdr:col>
      <xdr:colOff>38101</xdr:colOff>
      <xdr:row>23</xdr:row>
      <xdr:rowOff>0</xdr:rowOff>
    </xdr:from>
    <xdr:to>
      <xdr:col>1</xdr:col>
      <xdr:colOff>309564</xdr:colOff>
      <xdr:row>26</xdr:row>
      <xdr:rowOff>104775</xdr:rowOff>
    </xdr:to>
    <xdr:pic>
      <xdr:nvPicPr>
        <xdr:cNvPr id="13" name="Рисунок 12">
          <a:extLst>
            <a:ext uri="{FF2B5EF4-FFF2-40B4-BE49-F238E27FC236}">
              <a16:creationId xmlns:a16="http://schemas.microsoft.com/office/drawing/2014/main" id="{294AC8FD-51B0-46B3-9F07-3EEFC36042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4086225"/>
          <a:ext cx="595313" cy="590550"/>
        </a:xfrm>
        <a:prstGeom prst="rect">
          <a:avLst/>
        </a:prstGeom>
      </xdr:spPr>
    </xdr:pic>
    <xdr:clientData/>
  </xdr:twoCellAnchor>
  <xdr:twoCellAnchor editAs="oneCell">
    <xdr:from>
      <xdr:col>3</xdr:col>
      <xdr:colOff>447676</xdr:colOff>
      <xdr:row>21</xdr:row>
      <xdr:rowOff>19052</xdr:rowOff>
    </xdr:from>
    <xdr:to>
      <xdr:col>3</xdr:col>
      <xdr:colOff>933449</xdr:colOff>
      <xdr:row>23</xdr:row>
      <xdr:rowOff>104775</xdr:rowOff>
    </xdr:to>
    <xdr:pic>
      <xdr:nvPicPr>
        <xdr:cNvPr id="14" name="Рисунок 13">
          <a:extLst>
            <a:ext uri="{FF2B5EF4-FFF2-40B4-BE49-F238E27FC236}">
              <a16:creationId xmlns:a16="http://schemas.microsoft.com/office/drawing/2014/main" id="{D584E8C1-CD72-43BE-8932-8B443DE9063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76451" y="3705227"/>
          <a:ext cx="485773" cy="485773"/>
        </a:xfrm>
        <a:prstGeom prst="rect">
          <a:avLst/>
        </a:prstGeom>
      </xdr:spPr>
    </xdr:pic>
    <xdr:clientData/>
  </xdr:twoCellAnchor>
  <xdr:twoCellAnchor editAs="oneCell">
    <xdr:from>
      <xdr:col>2</xdr:col>
      <xdr:colOff>66676</xdr:colOff>
      <xdr:row>23</xdr:row>
      <xdr:rowOff>0</xdr:rowOff>
    </xdr:from>
    <xdr:to>
      <xdr:col>3</xdr:col>
      <xdr:colOff>338139</xdr:colOff>
      <xdr:row>26</xdr:row>
      <xdr:rowOff>104775</xdr:rowOff>
    </xdr:to>
    <xdr:pic>
      <xdr:nvPicPr>
        <xdr:cNvPr id="15" name="Рисунок 14">
          <a:extLst>
            <a:ext uri="{FF2B5EF4-FFF2-40B4-BE49-F238E27FC236}">
              <a16:creationId xmlns:a16="http://schemas.microsoft.com/office/drawing/2014/main" id="{C83FAB5F-819B-46EA-8F0C-E22FE0EB209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4086225"/>
          <a:ext cx="595313" cy="590550"/>
        </a:xfrm>
        <a:prstGeom prst="rect">
          <a:avLst/>
        </a:prstGeom>
      </xdr:spPr>
    </xdr:pic>
    <xdr:clientData/>
  </xdr:twoCellAnchor>
  <xdr:twoCellAnchor editAs="oneCell">
    <xdr:from>
      <xdr:col>3</xdr:col>
      <xdr:colOff>470950</xdr:colOff>
      <xdr:row>23</xdr:row>
      <xdr:rowOff>123825</xdr:rowOff>
    </xdr:from>
    <xdr:to>
      <xdr:col>3</xdr:col>
      <xdr:colOff>909100</xdr:colOff>
      <xdr:row>26</xdr:row>
      <xdr:rowOff>76200</xdr:rowOff>
    </xdr:to>
    <xdr:pic>
      <xdr:nvPicPr>
        <xdr:cNvPr id="16" name="Рисунок 15">
          <a:extLst>
            <a:ext uri="{FF2B5EF4-FFF2-40B4-BE49-F238E27FC236}">
              <a16:creationId xmlns:a16="http://schemas.microsoft.com/office/drawing/2014/main" id="{986CC317-B830-4C15-BC53-DB93D33D4CB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99725" y="4210050"/>
          <a:ext cx="438150" cy="438150"/>
        </a:xfrm>
        <a:prstGeom prst="rect">
          <a:avLst/>
        </a:prstGeom>
      </xdr:spPr>
    </xdr:pic>
    <xdr:clientData/>
  </xdr:twoCellAnchor>
  <xdr:twoCellAnchor editAs="oneCell">
    <xdr:from>
      <xdr:col>5</xdr:col>
      <xdr:colOff>342900</xdr:colOff>
      <xdr:row>21</xdr:row>
      <xdr:rowOff>57150</xdr:rowOff>
    </xdr:from>
    <xdr:to>
      <xdr:col>5</xdr:col>
      <xdr:colOff>876300</xdr:colOff>
      <xdr:row>24</xdr:row>
      <xdr:rowOff>28575</xdr:rowOff>
    </xdr:to>
    <xdr:pic>
      <xdr:nvPicPr>
        <xdr:cNvPr id="18" name="Рисунок 17">
          <a:extLst>
            <a:ext uri="{FF2B5EF4-FFF2-40B4-BE49-F238E27FC236}">
              <a16:creationId xmlns:a16="http://schemas.microsoft.com/office/drawing/2014/main" id="{172FD8FD-69DA-4716-9184-60A72DEEA5D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76600" y="3743325"/>
          <a:ext cx="533400" cy="533400"/>
        </a:xfrm>
        <a:prstGeom prst="rect">
          <a:avLst/>
        </a:prstGeom>
      </xdr:spPr>
    </xdr:pic>
    <xdr:clientData/>
  </xdr:twoCellAnchor>
  <xdr:twoCellAnchor editAs="oneCell">
    <xdr:from>
      <xdr:col>4</xdr:col>
      <xdr:colOff>76661</xdr:colOff>
      <xdr:row>23</xdr:row>
      <xdr:rowOff>38100</xdr:rowOff>
    </xdr:from>
    <xdr:to>
      <xdr:col>5</xdr:col>
      <xdr:colOff>319318</xdr:colOff>
      <xdr:row>26</xdr:row>
      <xdr:rowOff>114300</xdr:rowOff>
    </xdr:to>
    <xdr:pic>
      <xdr:nvPicPr>
        <xdr:cNvPr id="19" name="Рисунок 18">
          <a:extLst>
            <a:ext uri="{FF2B5EF4-FFF2-40B4-BE49-F238E27FC236}">
              <a16:creationId xmlns:a16="http://schemas.microsoft.com/office/drawing/2014/main" id="{466AA271-418D-4526-BFC0-1CD9DB1B149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86511" y="4124325"/>
          <a:ext cx="566507" cy="561975"/>
        </a:xfrm>
        <a:prstGeom prst="rect">
          <a:avLst/>
        </a:prstGeom>
      </xdr:spPr>
    </xdr:pic>
    <xdr:clientData/>
  </xdr:twoCellAnchor>
  <xdr:twoCellAnchor editAs="oneCell">
    <xdr:from>
      <xdr:col>7</xdr:col>
      <xdr:colOff>28576</xdr:colOff>
      <xdr:row>21</xdr:row>
      <xdr:rowOff>114301</xdr:rowOff>
    </xdr:from>
    <xdr:to>
      <xdr:col>7</xdr:col>
      <xdr:colOff>885825</xdr:colOff>
      <xdr:row>26</xdr:row>
      <xdr:rowOff>85725</xdr:rowOff>
    </xdr:to>
    <xdr:pic>
      <xdr:nvPicPr>
        <xdr:cNvPr id="20" name="Рисунок 19">
          <a:extLst>
            <a:ext uri="{FF2B5EF4-FFF2-40B4-BE49-F238E27FC236}">
              <a16:creationId xmlns:a16="http://schemas.microsoft.com/office/drawing/2014/main" id="{2F99C367-06A5-4FF5-87F5-6BAD07CB3A6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267201" y="3800476"/>
          <a:ext cx="857249" cy="857249"/>
        </a:xfrm>
        <a:prstGeom prst="rect">
          <a:avLst/>
        </a:prstGeom>
      </xdr:spPr>
    </xdr:pic>
    <xdr:clientData/>
  </xdr:twoCellAnchor>
  <xdr:twoCellAnchor editAs="oneCell">
    <xdr:from>
      <xdr:col>9</xdr:col>
      <xdr:colOff>66676</xdr:colOff>
      <xdr:row>21</xdr:row>
      <xdr:rowOff>85726</xdr:rowOff>
    </xdr:from>
    <xdr:to>
      <xdr:col>9</xdr:col>
      <xdr:colOff>923925</xdr:colOff>
      <xdr:row>26</xdr:row>
      <xdr:rowOff>57150</xdr:rowOff>
    </xdr:to>
    <xdr:pic>
      <xdr:nvPicPr>
        <xdr:cNvPr id="21" name="Рисунок 20">
          <a:extLst>
            <a:ext uri="{FF2B5EF4-FFF2-40B4-BE49-F238E27FC236}">
              <a16:creationId xmlns:a16="http://schemas.microsoft.com/office/drawing/2014/main" id="{EAA88DF6-A8BB-40FE-A0B0-9553B4D4A5D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610226" y="3771901"/>
          <a:ext cx="857249" cy="857249"/>
        </a:xfrm>
        <a:prstGeom prst="rect">
          <a:avLst/>
        </a:prstGeom>
      </xdr:spPr>
    </xdr:pic>
    <xdr:clientData/>
  </xdr:twoCellAnchor>
  <xdr:twoCellAnchor editAs="oneCell">
    <xdr:from>
      <xdr:col>10</xdr:col>
      <xdr:colOff>1</xdr:colOff>
      <xdr:row>22</xdr:row>
      <xdr:rowOff>66675</xdr:rowOff>
    </xdr:from>
    <xdr:to>
      <xdr:col>14</xdr:col>
      <xdr:colOff>19051</xdr:colOff>
      <xdr:row>26</xdr:row>
      <xdr:rowOff>95250</xdr:rowOff>
    </xdr:to>
    <xdr:pic>
      <xdr:nvPicPr>
        <xdr:cNvPr id="22" name="Рисунок 21">
          <a:extLst>
            <a:ext uri="{FF2B5EF4-FFF2-40B4-BE49-F238E27FC236}">
              <a16:creationId xmlns:a16="http://schemas.microsoft.com/office/drawing/2014/main" id="{9A30196A-546D-4625-8FB1-0808F5F24A7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524626" y="3990975"/>
          <a:ext cx="676275" cy="676275"/>
        </a:xfrm>
        <a:prstGeom prst="rect">
          <a:avLst/>
        </a:prstGeom>
      </xdr:spPr>
    </xdr:pic>
    <xdr:clientData/>
  </xdr:twoCellAnchor>
  <xdr:twoCellAnchor editAs="oneCell">
    <xdr:from>
      <xdr:col>14</xdr:col>
      <xdr:colOff>42325</xdr:colOff>
      <xdr:row>21</xdr:row>
      <xdr:rowOff>57150</xdr:rowOff>
    </xdr:from>
    <xdr:to>
      <xdr:col>16</xdr:col>
      <xdr:colOff>156625</xdr:colOff>
      <xdr:row>23</xdr:row>
      <xdr:rowOff>95250</xdr:rowOff>
    </xdr:to>
    <xdr:pic>
      <xdr:nvPicPr>
        <xdr:cNvPr id="23" name="Рисунок 22">
          <a:extLst>
            <a:ext uri="{FF2B5EF4-FFF2-40B4-BE49-F238E27FC236}">
              <a16:creationId xmlns:a16="http://schemas.microsoft.com/office/drawing/2014/main" id="{9C6DDE9F-3B31-4C12-B815-3BB634C1A39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24175" y="3743325"/>
          <a:ext cx="438150" cy="438150"/>
        </a:xfrm>
        <a:prstGeom prst="rect">
          <a:avLst/>
        </a:prstGeom>
      </xdr:spPr>
    </xdr:pic>
    <xdr:clientData/>
  </xdr:twoCellAnchor>
  <xdr:twoCellAnchor editAs="oneCell">
    <xdr:from>
      <xdr:col>14</xdr:col>
      <xdr:colOff>19050</xdr:colOff>
      <xdr:row>24</xdr:row>
      <xdr:rowOff>0</xdr:rowOff>
    </xdr:from>
    <xdr:to>
      <xdr:col>16</xdr:col>
      <xdr:colOff>133350</xdr:colOff>
      <xdr:row>26</xdr:row>
      <xdr:rowOff>114300</xdr:rowOff>
    </xdr:to>
    <xdr:pic>
      <xdr:nvPicPr>
        <xdr:cNvPr id="24" name="Рисунок 23">
          <a:extLst>
            <a:ext uri="{FF2B5EF4-FFF2-40B4-BE49-F238E27FC236}">
              <a16:creationId xmlns:a16="http://schemas.microsoft.com/office/drawing/2014/main" id="{630D64E4-56CE-4226-A27F-4CC0F8605422}"/>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00900" y="4248150"/>
          <a:ext cx="438150" cy="438150"/>
        </a:xfrm>
        <a:prstGeom prst="rect">
          <a:avLst/>
        </a:prstGeom>
      </xdr:spPr>
    </xdr:pic>
    <xdr:clientData/>
  </xdr:twoCellAnchor>
  <xdr:twoCellAnchor editAs="oneCell">
    <xdr:from>
      <xdr:col>1</xdr:col>
      <xdr:colOff>38100</xdr:colOff>
      <xdr:row>27</xdr:row>
      <xdr:rowOff>76200</xdr:rowOff>
    </xdr:from>
    <xdr:to>
      <xdr:col>1</xdr:col>
      <xdr:colOff>942975</xdr:colOff>
      <xdr:row>32</xdr:row>
      <xdr:rowOff>95250</xdr:rowOff>
    </xdr:to>
    <xdr:pic>
      <xdr:nvPicPr>
        <xdr:cNvPr id="25" name="Рисунок 24">
          <a:extLst>
            <a:ext uri="{FF2B5EF4-FFF2-40B4-BE49-F238E27FC236}">
              <a16:creationId xmlns:a16="http://schemas.microsoft.com/office/drawing/2014/main" id="{F915FA59-48BB-45C7-8DC8-C3673E171CB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61950" y="4810125"/>
          <a:ext cx="904875" cy="904875"/>
        </a:xfrm>
        <a:prstGeom prst="rect">
          <a:avLst/>
        </a:prstGeom>
      </xdr:spPr>
    </xdr:pic>
    <xdr:clientData/>
  </xdr:twoCellAnchor>
  <xdr:twoCellAnchor editAs="oneCell">
    <xdr:from>
      <xdr:col>4</xdr:col>
      <xdr:colOff>47627</xdr:colOff>
      <xdr:row>28</xdr:row>
      <xdr:rowOff>57150</xdr:rowOff>
    </xdr:from>
    <xdr:to>
      <xdr:col>5</xdr:col>
      <xdr:colOff>447677</xdr:colOff>
      <xdr:row>32</xdr:row>
      <xdr:rowOff>133350</xdr:rowOff>
    </xdr:to>
    <xdr:pic>
      <xdr:nvPicPr>
        <xdr:cNvPr id="26" name="Рисунок 25">
          <a:extLst>
            <a:ext uri="{FF2B5EF4-FFF2-40B4-BE49-F238E27FC236}">
              <a16:creationId xmlns:a16="http://schemas.microsoft.com/office/drawing/2014/main" id="{82E18D53-03B3-495F-837D-83CA996FA2F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57477" y="5029200"/>
          <a:ext cx="723900" cy="723900"/>
        </a:xfrm>
        <a:prstGeom prst="rect">
          <a:avLst/>
        </a:prstGeom>
      </xdr:spPr>
    </xdr:pic>
    <xdr:clientData/>
  </xdr:twoCellAnchor>
  <xdr:twoCellAnchor editAs="oneCell">
    <xdr:from>
      <xdr:col>5</xdr:col>
      <xdr:colOff>409574</xdr:colOff>
      <xdr:row>27</xdr:row>
      <xdr:rowOff>76200</xdr:rowOff>
    </xdr:from>
    <xdr:to>
      <xdr:col>5</xdr:col>
      <xdr:colOff>914399</xdr:colOff>
      <xdr:row>30</xdr:row>
      <xdr:rowOff>19050</xdr:rowOff>
    </xdr:to>
    <xdr:pic>
      <xdr:nvPicPr>
        <xdr:cNvPr id="27" name="Рисунок 26">
          <a:extLst>
            <a:ext uri="{FF2B5EF4-FFF2-40B4-BE49-F238E27FC236}">
              <a16:creationId xmlns:a16="http://schemas.microsoft.com/office/drawing/2014/main" id="{406B38A4-7D39-4A52-B524-32F6A0F67F3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43274" y="4810125"/>
          <a:ext cx="504825" cy="504825"/>
        </a:xfrm>
        <a:prstGeom prst="rect">
          <a:avLst/>
        </a:prstGeom>
      </xdr:spPr>
    </xdr:pic>
    <xdr:clientData/>
  </xdr:twoCellAnchor>
  <xdr:twoCellAnchor editAs="oneCell">
    <xdr:from>
      <xdr:col>7</xdr:col>
      <xdr:colOff>38100</xdr:colOff>
      <xdr:row>27</xdr:row>
      <xdr:rowOff>91025</xdr:rowOff>
    </xdr:from>
    <xdr:to>
      <xdr:col>7</xdr:col>
      <xdr:colOff>899575</xdr:colOff>
      <xdr:row>32</xdr:row>
      <xdr:rowOff>66675</xdr:rowOff>
    </xdr:to>
    <xdr:pic>
      <xdr:nvPicPr>
        <xdr:cNvPr id="28" name="Рисунок 27">
          <a:extLst>
            <a:ext uri="{FF2B5EF4-FFF2-40B4-BE49-F238E27FC236}">
              <a16:creationId xmlns:a16="http://schemas.microsoft.com/office/drawing/2014/main" id="{6E822069-D09D-4894-A7BE-4BC2AF32B44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76725" y="4824950"/>
          <a:ext cx="861475" cy="861475"/>
        </a:xfrm>
        <a:prstGeom prst="rect">
          <a:avLst/>
        </a:prstGeom>
      </xdr:spPr>
    </xdr:pic>
    <xdr:clientData/>
  </xdr:twoCellAnchor>
  <xdr:twoCellAnchor editAs="oneCell">
    <xdr:from>
      <xdr:col>9</xdr:col>
      <xdr:colOff>19050</xdr:colOff>
      <xdr:row>27</xdr:row>
      <xdr:rowOff>95250</xdr:rowOff>
    </xdr:from>
    <xdr:to>
      <xdr:col>9</xdr:col>
      <xdr:colOff>923925</xdr:colOff>
      <xdr:row>32</xdr:row>
      <xdr:rowOff>114300</xdr:rowOff>
    </xdr:to>
    <xdr:pic>
      <xdr:nvPicPr>
        <xdr:cNvPr id="31" name="Рисунок 30">
          <a:extLst>
            <a:ext uri="{FF2B5EF4-FFF2-40B4-BE49-F238E27FC236}">
              <a16:creationId xmlns:a16="http://schemas.microsoft.com/office/drawing/2014/main" id="{387BC4D3-49E7-458C-84B5-925CD89C407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562600" y="4829175"/>
          <a:ext cx="904875" cy="904875"/>
        </a:xfrm>
        <a:prstGeom prst="rect">
          <a:avLst/>
        </a:prstGeom>
      </xdr:spPr>
    </xdr:pic>
    <xdr:clientData/>
  </xdr:twoCellAnchor>
  <xdr:twoCellAnchor editAs="oneCell">
    <xdr:from>
      <xdr:col>4</xdr:col>
      <xdr:colOff>57152</xdr:colOff>
      <xdr:row>34</xdr:row>
      <xdr:rowOff>47625</xdr:rowOff>
    </xdr:from>
    <xdr:to>
      <xdr:col>5</xdr:col>
      <xdr:colOff>457202</xdr:colOff>
      <xdr:row>38</xdr:row>
      <xdr:rowOff>123825</xdr:rowOff>
    </xdr:to>
    <xdr:pic>
      <xdr:nvPicPr>
        <xdr:cNvPr id="32" name="Рисунок 31">
          <a:extLst>
            <a:ext uri="{FF2B5EF4-FFF2-40B4-BE49-F238E27FC236}">
              <a16:creationId xmlns:a16="http://schemas.microsoft.com/office/drawing/2014/main" id="{D92E7AFB-B206-4638-A211-AAC7C275B2B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67002" y="6067425"/>
          <a:ext cx="723900" cy="723900"/>
        </a:xfrm>
        <a:prstGeom prst="rect">
          <a:avLst/>
        </a:prstGeom>
      </xdr:spPr>
    </xdr:pic>
    <xdr:clientData/>
  </xdr:twoCellAnchor>
  <xdr:twoCellAnchor editAs="oneCell">
    <xdr:from>
      <xdr:col>5</xdr:col>
      <xdr:colOff>419099</xdr:colOff>
      <xdr:row>33</xdr:row>
      <xdr:rowOff>66675</xdr:rowOff>
    </xdr:from>
    <xdr:to>
      <xdr:col>5</xdr:col>
      <xdr:colOff>923924</xdr:colOff>
      <xdr:row>36</xdr:row>
      <xdr:rowOff>9525</xdr:rowOff>
    </xdr:to>
    <xdr:pic>
      <xdr:nvPicPr>
        <xdr:cNvPr id="33" name="Рисунок 32">
          <a:extLst>
            <a:ext uri="{FF2B5EF4-FFF2-40B4-BE49-F238E27FC236}">
              <a16:creationId xmlns:a16="http://schemas.microsoft.com/office/drawing/2014/main" id="{B9182A19-4534-4CEC-837F-0B9AAE19B7B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52799" y="5848350"/>
          <a:ext cx="504825" cy="504825"/>
        </a:xfrm>
        <a:prstGeom prst="rect">
          <a:avLst/>
        </a:prstGeom>
      </xdr:spPr>
    </xdr:pic>
    <xdr:clientData/>
  </xdr:twoCellAnchor>
  <xdr:twoCellAnchor editAs="oneCell">
    <xdr:from>
      <xdr:col>7</xdr:col>
      <xdr:colOff>9525</xdr:colOff>
      <xdr:row>33</xdr:row>
      <xdr:rowOff>66674</xdr:rowOff>
    </xdr:from>
    <xdr:to>
      <xdr:col>7</xdr:col>
      <xdr:colOff>933450</xdr:colOff>
      <xdr:row>38</xdr:row>
      <xdr:rowOff>104774</xdr:rowOff>
    </xdr:to>
    <xdr:pic>
      <xdr:nvPicPr>
        <xdr:cNvPr id="35" name="Рисунок 34">
          <a:extLst>
            <a:ext uri="{FF2B5EF4-FFF2-40B4-BE49-F238E27FC236}">
              <a16:creationId xmlns:a16="http://schemas.microsoft.com/office/drawing/2014/main" id="{3B709F61-9129-4945-962F-44780D31ECC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248150" y="5848349"/>
          <a:ext cx="923925" cy="923925"/>
        </a:xfrm>
        <a:prstGeom prst="rect">
          <a:avLst/>
        </a:prstGeom>
      </xdr:spPr>
    </xdr:pic>
    <xdr:clientData/>
  </xdr:twoCellAnchor>
  <xdr:twoCellAnchor editAs="oneCell">
    <xdr:from>
      <xdr:col>14</xdr:col>
      <xdr:colOff>28574</xdr:colOff>
      <xdr:row>33</xdr:row>
      <xdr:rowOff>57150</xdr:rowOff>
    </xdr:from>
    <xdr:to>
      <xdr:col>17</xdr:col>
      <xdr:colOff>47624</xdr:colOff>
      <xdr:row>36</xdr:row>
      <xdr:rowOff>0</xdr:rowOff>
    </xdr:to>
    <xdr:pic>
      <xdr:nvPicPr>
        <xdr:cNvPr id="36" name="Рисунок 35">
          <a:extLst>
            <a:ext uri="{FF2B5EF4-FFF2-40B4-BE49-F238E27FC236}">
              <a16:creationId xmlns:a16="http://schemas.microsoft.com/office/drawing/2014/main" id="{BD389A7F-7380-4320-834B-BF3D0AE2A08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210424" y="5838825"/>
          <a:ext cx="504825" cy="504825"/>
        </a:xfrm>
        <a:prstGeom prst="rect">
          <a:avLst/>
        </a:prstGeom>
      </xdr:spPr>
    </xdr:pic>
    <xdr:clientData/>
  </xdr:twoCellAnchor>
  <xdr:twoCellAnchor editAs="oneCell">
    <xdr:from>
      <xdr:col>9</xdr:col>
      <xdr:colOff>971552</xdr:colOff>
      <xdr:row>34</xdr:row>
      <xdr:rowOff>66675</xdr:rowOff>
    </xdr:from>
    <xdr:to>
      <xdr:col>14</xdr:col>
      <xdr:colOff>57152</xdr:colOff>
      <xdr:row>38</xdr:row>
      <xdr:rowOff>142875</xdr:rowOff>
    </xdr:to>
    <xdr:pic>
      <xdr:nvPicPr>
        <xdr:cNvPr id="37" name="Рисунок 36">
          <a:extLst>
            <a:ext uri="{FF2B5EF4-FFF2-40B4-BE49-F238E27FC236}">
              <a16:creationId xmlns:a16="http://schemas.microsoft.com/office/drawing/2014/main" id="{60421288-82D0-428E-8956-6843FA1E5ED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515102" y="6086475"/>
          <a:ext cx="723900" cy="723900"/>
        </a:xfrm>
        <a:prstGeom prst="rect">
          <a:avLst/>
        </a:prstGeom>
      </xdr:spPr>
    </xdr:pic>
    <xdr:clientData/>
  </xdr:twoCellAnchor>
  <xdr:twoCellAnchor editAs="oneCell">
    <xdr:from>
      <xdr:col>18</xdr:col>
      <xdr:colOff>57151</xdr:colOff>
      <xdr:row>34</xdr:row>
      <xdr:rowOff>76200</xdr:rowOff>
    </xdr:from>
    <xdr:to>
      <xdr:col>22</xdr:col>
      <xdr:colOff>85726</xdr:colOff>
      <xdr:row>38</xdr:row>
      <xdr:rowOff>104775</xdr:rowOff>
    </xdr:to>
    <xdr:pic>
      <xdr:nvPicPr>
        <xdr:cNvPr id="38" name="Рисунок 37">
          <a:extLst>
            <a:ext uri="{FF2B5EF4-FFF2-40B4-BE49-F238E27FC236}">
              <a16:creationId xmlns:a16="http://schemas.microsoft.com/office/drawing/2014/main" id="{C61A0469-CBD7-4222-B0F0-2DC907C9537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829551" y="6096000"/>
          <a:ext cx="676275" cy="676275"/>
        </a:xfrm>
        <a:prstGeom prst="rect">
          <a:avLst/>
        </a:prstGeom>
      </xdr:spPr>
    </xdr:pic>
    <xdr:clientData/>
  </xdr:twoCellAnchor>
  <xdr:twoCellAnchor editAs="oneCell">
    <xdr:from>
      <xdr:col>22</xdr:col>
      <xdr:colOff>109000</xdr:colOff>
      <xdr:row>33</xdr:row>
      <xdr:rowOff>66675</xdr:rowOff>
    </xdr:from>
    <xdr:to>
      <xdr:col>25</xdr:col>
      <xdr:colOff>61375</xdr:colOff>
      <xdr:row>35</xdr:row>
      <xdr:rowOff>104775</xdr:rowOff>
    </xdr:to>
    <xdr:pic>
      <xdr:nvPicPr>
        <xdr:cNvPr id="39" name="Рисунок 38">
          <a:extLst>
            <a:ext uri="{FF2B5EF4-FFF2-40B4-BE49-F238E27FC236}">
              <a16:creationId xmlns:a16="http://schemas.microsoft.com/office/drawing/2014/main" id="{7D90BCED-2BE6-497B-BCA0-8FAD612A957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529100" y="5848350"/>
          <a:ext cx="438150" cy="43815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4</xdr:col>
      <xdr:colOff>47625</xdr:colOff>
      <xdr:row>11</xdr:row>
      <xdr:rowOff>0</xdr:rowOff>
    </xdr:from>
    <xdr:to>
      <xdr:col>5</xdr:col>
      <xdr:colOff>447675</xdr:colOff>
      <xdr:row>14</xdr:row>
      <xdr:rowOff>123825</xdr:rowOff>
    </xdr:to>
    <xdr:pic>
      <xdr:nvPicPr>
        <xdr:cNvPr id="2" name="Рисунок 1">
          <a:extLst>
            <a:ext uri="{FF2B5EF4-FFF2-40B4-BE49-F238E27FC236}">
              <a16:creationId xmlns:a16="http://schemas.microsoft.com/office/drawing/2014/main" id="{AC3ED30B-D389-465E-BB62-C21D5B2703B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57475" y="1724025"/>
          <a:ext cx="723900" cy="723900"/>
        </a:xfrm>
        <a:prstGeom prst="rect">
          <a:avLst/>
        </a:prstGeom>
      </xdr:spPr>
    </xdr:pic>
    <xdr:clientData/>
  </xdr:twoCellAnchor>
  <xdr:twoCellAnchor editAs="oneCell">
    <xdr:from>
      <xdr:col>5</xdr:col>
      <xdr:colOff>409572</xdr:colOff>
      <xdr:row>9</xdr:row>
      <xdr:rowOff>219075</xdr:rowOff>
    </xdr:from>
    <xdr:to>
      <xdr:col>5</xdr:col>
      <xdr:colOff>914397</xdr:colOff>
      <xdr:row>12</xdr:row>
      <xdr:rowOff>85725</xdr:rowOff>
    </xdr:to>
    <xdr:pic>
      <xdr:nvPicPr>
        <xdr:cNvPr id="3" name="Рисунок 2">
          <a:extLst>
            <a:ext uri="{FF2B5EF4-FFF2-40B4-BE49-F238E27FC236}">
              <a16:creationId xmlns:a16="http://schemas.microsoft.com/office/drawing/2014/main" id="{9F9C5828-26DA-4BED-A103-494AD630A14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343272" y="1504950"/>
          <a:ext cx="504825" cy="504825"/>
        </a:xfrm>
        <a:prstGeom prst="rect">
          <a:avLst/>
        </a:prstGeom>
      </xdr:spPr>
    </xdr:pic>
    <xdr:clientData/>
  </xdr:twoCellAnchor>
  <xdr:twoCellAnchor editAs="oneCell">
    <xdr:from>
      <xdr:col>6</xdr:col>
      <xdr:colOff>323848</xdr:colOff>
      <xdr:row>9</xdr:row>
      <xdr:rowOff>219074</xdr:rowOff>
    </xdr:from>
    <xdr:to>
      <xdr:col>7</xdr:col>
      <xdr:colOff>923923</xdr:colOff>
      <xdr:row>14</xdr:row>
      <xdr:rowOff>104774</xdr:rowOff>
    </xdr:to>
    <xdr:pic>
      <xdr:nvPicPr>
        <xdr:cNvPr id="4" name="Рисунок 3">
          <a:extLst>
            <a:ext uri="{FF2B5EF4-FFF2-40B4-BE49-F238E27FC236}">
              <a16:creationId xmlns:a16="http://schemas.microsoft.com/office/drawing/2014/main" id="{AE0150B6-9700-49C1-BA98-028FA8C1B07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38623" y="1504949"/>
          <a:ext cx="923925" cy="923925"/>
        </a:xfrm>
        <a:prstGeom prst="rect">
          <a:avLst/>
        </a:prstGeom>
      </xdr:spPr>
    </xdr:pic>
    <xdr:clientData/>
  </xdr:twoCellAnchor>
  <xdr:twoCellAnchor editAs="oneCell">
    <xdr:from>
      <xdr:col>14</xdr:col>
      <xdr:colOff>19047</xdr:colOff>
      <xdr:row>9</xdr:row>
      <xdr:rowOff>209550</xdr:rowOff>
    </xdr:from>
    <xdr:to>
      <xdr:col>17</xdr:col>
      <xdr:colOff>38097</xdr:colOff>
      <xdr:row>12</xdr:row>
      <xdr:rowOff>76200</xdr:rowOff>
    </xdr:to>
    <xdr:pic>
      <xdr:nvPicPr>
        <xdr:cNvPr id="5" name="Рисунок 4">
          <a:extLst>
            <a:ext uri="{FF2B5EF4-FFF2-40B4-BE49-F238E27FC236}">
              <a16:creationId xmlns:a16="http://schemas.microsoft.com/office/drawing/2014/main" id="{472A3488-D1DA-4EB7-A02E-F1C03701BB1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00897" y="1495425"/>
          <a:ext cx="504825" cy="504825"/>
        </a:xfrm>
        <a:prstGeom prst="rect">
          <a:avLst/>
        </a:prstGeom>
      </xdr:spPr>
    </xdr:pic>
    <xdr:clientData/>
  </xdr:twoCellAnchor>
  <xdr:twoCellAnchor editAs="oneCell">
    <xdr:from>
      <xdr:col>9</xdr:col>
      <xdr:colOff>962025</xdr:colOff>
      <xdr:row>11</xdr:row>
      <xdr:rowOff>19050</xdr:rowOff>
    </xdr:from>
    <xdr:to>
      <xdr:col>14</xdr:col>
      <xdr:colOff>47625</xdr:colOff>
      <xdr:row>14</xdr:row>
      <xdr:rowOff>142875</xdr:rowOff>
    </xdr:to>
    <xdr:pic>
      <xdr:nvPicPr>
        <xdr:cNvPr id="6" name="Рисунок 5">
          <a:extLst>
            <a:ext uri="{FF2B5EF4-FFF2-40B4-BE49-F238E27FC236}">
              <a16:creationId xmlns:a16="http://schemas.microsoft.com/office/drawing/2014/main" id="{F7A9DD30-9151-4145-A45B-F9D4F9F8171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05575" y="1743075"/>
          <a:ext cx="723900" cy="723900"/>
        </a:xfrm>
        <a:prstGeom prst="rect">
          <a:avLst/>
        </a:prstGeom>
      </xdr:spPr>
    </xdr:pic>
    <xdr:clientData/>
  </xdr:twoCellAnchor>
  <xdr:twoCellAnchor editAs="oneCell">
    <xdr:from>
      <xdr:col>18</xdr:col>
      <xdr:colOff>47624</xdr:colOff>
      <xdr:row>11</xdr:row>
      <xdr:rowOff>28575</xdr:rowOff>
    </xdr:from>
    <xdr:to>
      <xdr:col>22</xdr:col>
      <xdr:colOff>76199</xdr:colOff>
      <xdr:row>14</xdr:row>
      <xdr:rowOff>104775</xdr:rowOff>
    </xdr:to>
    <xdr:pic>
      <xdr:nvPicPr>
        <xdr:cNvPr id="7" name="Рисунок 6">
          <a:extLst>
            <a:ext uri="{FF2B5EF4-FFF2-40B4-BE49-F238E27FC236}">
              <a16:creationId xmlns:a16="http://schemas.microsoft.com/office/drawing/2014/main" id="{9C30F79A-A652-4366-9E47-03B15036C4F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4" y="1752600"/>
          <a:ext cx="676275" cy="676275"/>
        </a:xfrm>
        <a:prstGeom prst="rect">
          <a:avLst/>
        </a:prstGeom>
      </xdr:spPr>
    </xdr:pic>
    <xdr:clientData/>
  </xdr:twoCellAnchor>
  <xdr:twoCellAnchor editAs="oneCell">
    <xdr:from>
      <xdr:col>22</xdr:col>
      <xdr:colOff>99473</xdr:colOff>
      <xdr:row>9</xdr:row>
      <xdr:rowOff>219075</xdr:rowOff>
    </xdr:from>
    <xdr:to>
      <xdr:col>25</xdr:col>
      <xdr:colOff>51848</xdr:colOff>
      <xdr:row>12</xdr:row>
      <xdr:rowOff>19050</xdr:rowOff>
    </xdr:to>
    <xdr:pic>
      <xdr:nvPicPr>
        <xdr:cNvPr id="8" name="Рисунок 7">
          <a:extLst>
            <a:ext uri="{FF2B5EF4-FFF2-40B4-BE49-F238E27FC236}">
              <a16:creationId xmlns:a16="http://schemas.microsoft.com/office/drawing/2014/main" id="{D25E6F27-CE0B-470F-A2F2-CF63F091FCE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519573" y="1504950"/>
          <a:ext cx="438150" cy="438150"/>
        </a:xfrm>
        <a:prstGeom prst="rect">
          <a:avLst/>
        </a:prstGeom>
      </xdr:spPr>
    </xdr:pic>
    <xdr:clientData/>
  </xdr:twoCellAnchor>
  <xdr:twoCellAnchor editAs="oneCell">
    <xdr:from>
      <xdr:col>6</xdr:col>
      <xdr:colOff>276225</xdr:colOff>
      <xdr:row>15</xdr:row>
      <xdr:rowOff>142875</xdr:rowOff>
    </xdr:from>
    <xdr:to>
      <xdr:col>7</xdr:col>
      <xdr:colOff>942975</xdr:colOff>
      <xdr:row>20</xdr:row>
      <xdr:rowOff>95250</xdr:rowOff>
    </xdr:to>
    <xdr:pic>
      <xdr:nvPicPr>
        <xdr:cNvPr id="9" name="Рисунок 8">
          <a:extLst>
            <a:ext uri="{FF2B5EF4-FFF2-40B4-BE49-F238E27FC236}">
              <a16:creationId xmlns:a16="http://schemas.microsoft.com/office/drawing/2014/main" id="{A007265F-23B2-4C14-9AE5-40781C27C65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91000" y="2628900"/>
          <a:ext cx="990600" cy="990600"/>
        </a:xfrm>
        <a:prstGeom prst="rect">
          <a:avLst/>
        </a:prstGeom>
      </xdr:spPr>
    </xdr:pic>
    <xdr:clientData/>
  </xdr:twoCellAnchor>
  <xdr:twoCellAnchor editAs="oneCell">
    <xdr:from>
      <xdr:col>8</xdr:col>
      <xdr:colOff>304798</xdr:colOff>
      <xdr:row>15</xdr:row>
      <xdr:rowOff>180974</xdr:rowOff>
    </xdr:from>
    <xdr:to>
      <xdr:col>9</xdr:col>
      <xdr:colOff>904873</xdr:colOff>
      <xdr:row>20</xdr:row>
      <xdr:rowOff>66674</xdr:rowOff>
    </xdr:to>
    <xdr:pic>
      <xdr:nvPicPr>
        <xdr:cNvPr id="10" name="Рисунок 9">
          <a:extLst>
            <a:ext uri="{FF2B5EF4-FFF2-40B4-BE49-F238E27FC236}">
              <a16:creationId xmlns:a16="http://schemas.microsoft.com/office/drawing/2014/main" id="{CF909078-0100-43A4-970B-8596CA35BAA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524498" y="2666999"/>
          <a:ext cx="923925" cy="923925"/>
        </a:xfrm>
        <a:prstGeom prst="rect">
          <a:avLst/>
        </a:prstGeom>
      </xdr:spPr>
    </xdr:pic>
    <xdr:clientData/>
  </xdr:twoCellAnchor>
  <xdr:twoCellAnchor editAs="oneCell">
    <xdr:from>
      <xdr:col>19</xdr:col>
      <xdr:colOff>57150</xdr:colOff>
      <xdr:row>15</xdr:row>
      <xdr:rowOff>123825</xdr:rowOff>
    </xdr:from>
    <xdr:to>
      <xdr:col>25</xdr:col>
      <xdr:colOff>76200</xdr:colOff>
      <xdr:row>20</xdr:row>
      <xdr:rowOff>76200</xdr:rowOff>
    </xdr:to>
    <xdr:pic>
      <xdr:nvPicPr>
        <xdr:cNvPr id="11" name="Рисунок 10">
          <a:extLst>
            <a:ext uri="{FF2B5EF4-FFF2-40B4-BE49-F238E27FC236}">
              <a16:creationId xmlns:a16="http://schemas.microsoft.com/office/drawing/2014/main" id="{7FC952B5-7BAD-4FB1-97C2-0356EBA938A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991475" y="2609850"/>
          <a:ext cx="990600" cy="990600"/>
        </a:xfrm>
        <a:prstGeom prst="rect">
          <a:avLst/>
        </a:prstGeom>
      </xdr:spPr>
    </xdr:pic>
    <xdr:clientData/>
  </xdr:twoCellAnchor>
  <xdr:twoCellAnchor editAs="oneCell">
    <xdr:from>
      <xdr:col>0</xdr:col>
      <xdr:colOff>314323</xdr:colOff>
      <xdr:row>21</xdr:row>
      <xdr:rowOff>76199</xdr:rowOff>
    </xdr:from>
    <xdr:to>
      <xdr:col>1</xdr:col>
      <xdr:colOff>914398</xdr:colOff>
      <xdr:row>26</xdr:row>
      <xdr:rowOff>114299</xdr:rowOff>
    </xdr:to>
    <xdr:pic>
      <xdr:nvPicPr>
        <xdr:cNvPr id="12" name="Рисунок 11">
          <a:extLst>
            <a:ext uri="{FF2B5EF4-FFF2-40B4-BE49-F238E27FC236}">
              <a16:creationId xmlns:a16="http://schemas.microsoft.com/office/drawing/2014/main" id="{4958BF65-686C-4005-B9EE-2411086D8E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4323" y="3762374"/>
          <a:ext cx="923925" cy="923925"/>
        </a:xfrm>
        <a:prstGeom prst="rect">
          <a:avLst/>
        </a:prstGeom>
      </xdr:spPr>
    </xdr:pic>
    <xdr:clientData/>
  </xdr:twoCellAnchor>
  <xdr:twoCellAnchor editAs="oneCell">
    <xdr:from>
      <xdr:col>20</xdr:col>
      <xdr:colOff>19049</xdr:colOff>
      <xdr:row>21</xdr:row>
      <xdr:rowOff>171450</xdr:rowOff>
    </xdr:from>
    <xdr:to>
      <xdr:col>24</xdr:col>
      <xdr:colOff>161924</xdr:colOff>
      <xdr:row>26</xdr:row>
      <xdr:rowOff>76200</xdr:rowOff>
    </xdr:to>
    <xdr:pic>
      <xdr:nvPicPr>
        <xdr:cNvPr id="14" name="Рисунок 13">
          <a:extLst>
            <a:ext uri="{FF2B5EF4-FFF2-40B4-BE49-F238E27FC236}">
              <a16:creationId xmlns:a16="http://schemas.microsoft.com/office/drawing/2014/main" id="{30E16D43-A726-4A2C-82A7-5DBBF05A1A1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115299" y="3857625"/>
          <a:ext cx="790575" cy="790575"/>
        </a:xfrm>
        <a:prstGeom prst="rect">
          <a:avLst/>
        </a:prstGeom>
      </xdr:spPr>
    </xdr:pic>
    <xdr:clientData/>
  </xdr:twoCellAnchor>
  <xdr:twoCellAnchor editAs="oneCell">
    <xdr:from>
      <xdr:col>0</xdr:col>
      <xdr:colOff>276225</xdr:colOff>
      <xdr:row>27</xdr:row>
      <xdr:rowOff>19050</xdr:rowOff>
    </xdr:from>
    <xdr:to>
      <xdr:col>1</xdr:col>
      <xdr:colOff>942975</xdr:colOff>
      <xdr:row>32</xdr:row>
      <xdr:rowOff>123825</xdr:rowOff>
    </xdr:to>
    <xdr:pic>
      <xdr:nvPicPr>
        <xdr:cNvPr id="15" name="Рисунок 14">
          <a:extLst>
            <a:ext uri="{FF2B5EF4-FFF2-40B4-BE49-F238E27FC236}">
              <a16:creationId xmlns:a16="http://schemas.microsoft.com/office/drawing/2014/main" id="{C7A6F49B-56B5-4E68-A7FC-7A5F5A86934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4752975"/>
          <a:ext cx="990600" cy="990600"/>
        </a:xfrm>
        <a:prstGeom prst="rect">
          <a:avLst/>
        </a:prstGeom>
      </xdr:spPr>
    </xdr:pic>
    <xdr:clientData/>
  </xdr:twoCellAnchor>
  <xdr:twoCellAnchor editAs="oneCell">
    <xdr:from>
      <xdr:col>5</xdr:col>
      <xdr:colOff>371475</xdr:colOff>
      <xdr:row>27</xdr:row>
      <xdr:rowOff>76200</xdr:rowOff>
    </xdr:from>
    <xdr:to>
      <xdr:col>5</xdr:col>
      <xdr:colOff>923925</xdr:colOff>
      <xdr:row>30</xdr:row>
      <xdr:rowOff>66675</xdr:rowOff>
    </xdr:to>
    <xdr:pic>
      <xdr:nvPicPr>
        <xdr:cNvPr id="16" name="Рисунок 15">
          <a:extLst>
            <a:ext uri="{FF2B5EF4-FFF2-40B4-BE49-F238E27FC236}">
              <a16:creationId xmlns:a16="http://schemas.microsoft.com/office/drawing/2014/main" id="{CA541ECC-321D-4294-8EBE-CB5AAE2165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305175" y="4810125"/>
          <a:ext cx="552450" cy="552450"/>
        </a:xfrm>
        <a:prstGeom prst="rect">
          <a:avLst/>
        </a:prstGeom>
      </xdr:spPr>
    </xdr:pic>
    <xdr:clientData/>
  </xdr:twoCellAnchor>
  <xdr:twoCellAnchor editAs="oneCell">
    <xdr:from>
      <xdr:col>3</xdr:col>
      <xdr:colOff>971550</xdr:colOff>
      <xdr:row>28</xdr:row>
      <xdr:rowOff>38100</xdr:rowOff>
    </xdr:from>
    <xdr:to>
      <xdr:col>5</xdr:col>
      <xdr:colOff>390525</xdr:colOff>
      <xdr:row>32</xdr:row>
      <xdr:rowOff>114300</xdr:rowOff>
    </xdr:to>
    <xdr:pic>
      <xdr:nvPicPr>
        <xdr:cNvPr id="17" name="Рисунок 16">
          <a:extLst>
            <a:ext uri="{FF2B5EF4-FFF2-40B4-BE49-F238E27FC236}">
              <a16:creationId xmlns:a16="http://schemas.microsoft.com/office/drawing/2014/main" id="{FC7C39B1-C8B0-4265-8011-8172ABAE827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00325" y="5010150"/>
          <a:ext cx="723900" cy="723900"/>
        </a:xfrm>
        <a:prstGeom prst="rect">
          <a:avLst/>
        </a:prstGeom>
      </xdr:spPr>
    </xdr:pic>
    <xdr:clientData/>
  </xdr:twoCellAnchor>
  <xdr:twoCellAnchor editAs="oneCell">
    <xdr:from>
      <xdr:col>11</xdr:col>
      <xdr:colOff>142875</xdr:colOff>
      <xdr:row>27</xdr:row>
      <xdr:rowOff>133350</xdr:rowOff>
    </xdr:from>
    <xdr:to>
      <xdr:col>17</xdr:col>
      <xdr:colOff>38099</xdr:colOff>
      <xdr:row>32</xdr:row>
      <xdr:rowOff>114299</xdr:rowOff>
    </xdr:to>
    <xdr:pic>
      <xdr:nvPicPr>
        <xdr:cNvPr id="19" name="Рисунок 18">
          <a:extLst>
            <a:ext uri="{FF2B5EF4-FFF2-40B4-BE49-F238E27FC236}">
              <a16:creationId xmlns:a16="http://schemas.microsoft.com/office/drawing/2014/main" id="{2C3E187A-CB96-492E-A3B0-E8EB934835B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838950" y="4867275"/>
          <a:ext cx="866774" cy="866774"/>
        </a:xfrm>
        <a:prstGeom prst="rect">
          <a:avLst/>
        </a:prstGeom>
      </xdr:spPr>
    </xdr:pic>
    <xdr:clientData/>
  </xdr:twoCellAnchor>
  <xdr:twoCellAnchor editAs="oneCell">
    <xdr:from>
      <xdr:col>18</xdr:col>
      <xdr:colOff>66674</xdr:colOff>
      <xdr:row>29</xdr:row>
      <xdr:rowOff>95250</xdr:rowOff>
    </xdr:from>
    <xdr:to>
      <xdr:col>21</xdr:col>
      <xdr:colOff>95249</xdr:colOff>
      <xdr:row>32</xdr:row>
      <xdr:rowOff>123825</xdr:rowOff>
    </xdr:to>
    <xdr:pic>
      <xdr:nvPicPr>
        <xdr:cNvPr id="20" name="Рисунок 19">
          <a:extLst>
            <a:ext uri="{FF2B5EF4-FFF2-40B4-BE49-F238E27FC236}">
              <a16:creationId xmlns:a16="http://schemas.microsoft.com/office/drawing/2014/main" id="{DA1CEDDF-2613-4E90-8E4E-87A6AC7B50B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7839074" y="5229225"/>
          <a:ext cx="514350" cy="514350"/>
        </a:xfrm>
        <a:prstGeom prst="rect">
          <a:avLst/>
        </a:prstGeom>
      </xdr:spPr>
    </xdr:pic>
    <xdr:clientData/>
  </xdr:twoCellAnchor>
  <xdr:twoCellAnchor editAs="oneCell">
    <xdr:from>
      <xdr:col>21</xdr:col>
      <xdr:colOff>104775</xdr:colOff>
      <xdr:row>27</xdr:row>
      <xdr:rowOff>104775</xdr:rowOff>
    </xdr:from>
    <xdr:to>
      <xdr:col>25</xdr:col>
      <xdr:colOff>9525</xdr:colOff>
      <xdr:row>30</xdr:row>
      <xdr:rowOff>95250</xdr:rowOff>
    </xdr:to>
    <xdr:pic>
      <xdr:nvPicPr>
        <xdr:cNvPr id="21" name="Рисунок 20">
          <a:extLst>
            <a:ext uri="{FF2B5EF4-FFF2-40B4-BE49-F238E27FC236}">
              <a16:creationId xmlns:a16="http://schemas.microsoft.com/office/drawing/2014/main" id="{415EE18C-E6AA-4FCD-B40B-AB99ADBC9A6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362950" y="4838700"/>
          <a:ext cx="552450" cy="552450"/>
        </a:xfrm>
        <a:prstGeom prst="rect">
          <a:avLst/>
        </a:prstGeom>
      </xdr:spPr>
    </xdr:pic>
    <xdr:clientData/>
  </xdr:twoCellAnchor>
  <xdr:twoCellAnchor editAs="oneCell">
    <xdr:from>
      <xdr:col>1</xdr:col>
      <xdr:colOff>95249</xdr:colOff>
      <xdr:row>33</xdr:row>
      <xdr:rowOff>104775</xdr:rowOff>
    </xdr:from>
    <xdr:to>
      <xdr:col>1</xdr:col>
      <xdr:colOff>885824</xdr:colOff>
      <xdr:row>38</xdr:row>
      <xdr:rowOff>9525</xdr:rowOff>
    </xdr:to>
    <xdr:pic>
      <xdr:nvPicPr>
        <xdr:cNvPr id="22" name="Рисунок 21">
          <a:extLst>
            <a:ext uri="{FF2B5EF4-FFF2-40B4-BE49-F238E27FC236}">
              <a16:creationId xmlns:a16="http://schemas.microsoft.com/office/drawing/2014/main" id="{1E012B2B-F96B-44F5-ACB1-D618E53DB77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099" y="5886450"/>
          <a:ext cx="790575" cy="790575"/>
        </a:xfrm>
        <a:prstGeom prst="rect">
          <a:avLst/>
        </a:prstGeom>
      </xdr:spPr>
    </xdr:pic>
    <xdr:clientData/>
  </xdr:twoCellAnchor>
  <xdr:twoCellAnchor editAs="oneCell">
    <xdr:from>
      <xdr:col>3</xdr:col>
      <xdr:colOff>89947</xdr:colOff>
      <xdr:row>33</xdr:row>
      <xdr:rowOff>99473</xdr:rowOff>
    </xdr:from>
    <xdr:to>
      <xdr:col>3</xdr:col>
      <xdr:colOff>923924</xdr:colOff>
      <xdr:row>38</xdr:row>
      <xdr:rowOff>47625</xdr:rowOff>
    </xdr:to>
    <xdr:pic>
      <xdr:nvPicPr>
        <xdr:cNvPr id="23" name="Рисунок 22">
          <a:extLst>
            <a:ext uri="{FF2B5EF4-FFF2-40B4-BE49-F238E27FC236}">
              <a16:creationId xmlns:a16="http://schemas.microsoft.com/office/drawing/2014/main" id="{4A6F0A48-EF4F-4306-8D61-A209EE45810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18722" y="5881148"/>
          <a:ext cx="833977" cy="833977"/>
        </a:xfrm>
        <a:prstGeom prst="rect">
          <a:avLst/>
        </a:prstGeom>
      </xdr:spPr>
    </xdr:pic>
    <xdr:clientData/>
  </xdr:twoCellAnchor>
  <xdr:twoCellAnchor editAs="oneCell">
    <xdr:from>
      <xdr:col>5</xdr:col>
      <xdr:colOff>66674</xdr:colOff>
      <xdr:row>33</xdr:row>
      <xdr:rowOff>114300</xdr:rowOff>
    </xdr:from>
    <xdr:to>
      <xdr:col>5</xdr:col>
      <xdr:colOff>857249</xdr:colOff>
      <xdr:row>38</xdr:row>
      <xdr:rowOff>19050</xdr:rowOff>
    </xdr:to>
    <xdr:pic>
      <xdr:nvPicPr>
        <xdr:cNvPr id="24" name="Рисунок 23">
          <a:extLst>
            <a:ext uri="{FF2B5EF4-FFF2-40B4-BE49-F238E27FC236}">
              <a16:creationId xmlns:a16="http://schemas.microsoft.com/office/drawing/2014/main" id="{47EB9E02-700F-4E9E-BCD0-6AEBF25BC3E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000374" y="5895975"/>
          <a:ext cx="790575" cy="790575"/>
        </a:xfrm>
        <a:prstGeom prst="rect">
          <a:avLst/>
        </a:prstGeom>
      </xdr:spPr>
    </xdr:pic>
    <xdr:clientData/>
  </xdr:twoCellAnchor>
  <xdr:twoCellAnchor editAs="oneCell">
    <xdr:from>
      <xdr:col>7</xdr:col>
      <xdr:colOff>76200</xdr:colOff>
      <xdr:row>33</xdr:row>
      <xdr:rowOff>123824</xdr:rowOff>
    </xdr:from>
    <xdr:to>
      <xdr:col>7</xdr:col>
      <xdr:colOff>904875</xdr:colOff>
      <xdr:row>38</xdr:row>
      <xdr:rowOff>66674</xdr:rowOff>
    </xdr:to>
    <xdr:pic>
      <xdr:nvPicPr>
        <xdr:cNvPr id="26" name="Рисунок 25">
          <a:extLst>
            <a:ext uri="{FF2B5EF4-FFF2-40B4-BE49-F238E27FC236}">
              <a16:creationId xmlns:a16="http://schemas.microsoft.com/office/drawing/2014/main" id="{08410438-3E7D-4660-B64A-7EFAB0FDDD2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14825" y="5905499"/>
          <a:ext cx="828675" cy="828675"/>
        </a:xfrm>
        <a:prstGeom prst="rect">
          <a:avLst/>
        </a:prstGeom>
      </xdr:spPr>
    </xdr:pic>
    <xdr:clientData/>
  </xdr:twoCellAnchor>
  <xdr:twoCellAnchor editAs="oneCell">
    <xdr:from>
      <xdr:col>20</xdr:col>
      <xdr:colOff>28575</xdr:colOff>
      <xdr:row>33</xdr:row>
      <xdr:rowOff>123824</xdr:rowOff>
    </xdr:from>
    <xdr:to>
      <xdr:col>25</xdr:col>
      <xdr:colOff>47625</xdr:colOff>
      <xdr:row>38</xdr:row>
      <xdr:rowOff>66674</xdr:rowOff>
    </xdr:to>
    <xdr:pic>
      <xdr:nvPicPr>
        <xdr:cNvPr id="27" name="Рисунок 26">
          <a:extLst>
            <a:ext uri="{FF2B5EF4-FFF2-40B4-BE49-F238E27FC236}">
              <a16:creationId xmlns:a16="http://schemas.microsoft.com/office/drawing/2014/main" id="{799975CD-9F99-4192-B0D6-1D1BDB6C637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124825" y="5905499"/>
          <a:ext cx="828675" cy="828675"/>
        </a:xfrm>
        <a:prstGeom prst="rect">
          <a:avLst/>
        </a:prstGeom>
      </xdr:spPr>
    </xdr:pic>
    <xdr:clientData/>
  </xdr:twoCellAnchor>
  <xdr:twoCellAnchor editAs="oneCell">
    <xdr:from>
      <xdr:col>1</xdr:col>
      <xdr:colOff>28575</xdr:colOff>
      <xdr:row>39</xdr:row>
      <xdr:rowOff>66675</xdr:rowOff>
    </xdr:from>
    <xdr:to>
      <xdr:col>1</xdr:col>
      <xdr:colOff>895349</xdr:colOff>
      <xdr:row>44</xdr:row>
      <xdr:rowOff>47624</xdr:rowOff>
    </xdr:to>
    <xdr:pic>
      <xdr:nvPicPr>
        <xdr:cNvPr id="28" name="Рисунок 27">
          <a:extLst>
            <a:ext uri="{FF2B5EF4-FFF2-40B4-BE49-F238E27FC236}">
              <a16:creationId xmlns:a16="http://schemas.microsoft.com/office/drawing/2014/main" id="{3ABFE409-13A3-484F-AAD0-184FFE0FB52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52425" y="6896100"/>
          <a:ext cx="866774" cy="866774"/>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28575</xdr:colOff>
      <xdr:row>10</xdr:row>
      <xdr:rowOff>0</xdr:rowOff>
    </xdr:from>
    <xdr:to>
      <xdr:col>1</xdr:col>
      <xdr:colOff>895349</xdr:colOff>
      <xdr:row>14</xdr:row>
      <xdr:rowOff>66674</xdr:rowOff>
    </xdr:to>
    <xdr:pic>
      <xdr:nvPicPr>
        <xdr:cNvPr id="2" name="Рисунок 1">
          <a:extLst>
            <a:ext uri="{FF2B5EF4-FFF2-40B4-BE49-F238E27FC236}">
              <a16:creationId xmlns:a16="http://schemas.microsoft.com/office/drawing/2014/main" id="{DDEB316D-7551-443A-9FD5-51AB4E22B65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2425" y="1524000"/>
          <a:ext cx="866774" cy="866774"/>
        </a:xfrm>
        <a:prstGeom prst="rect">
          <a:avLst/>
        </a:prstGeom>
      </xdr:spPr>
    </xdr:pic>
    <xdr:clientData/>
  </xdr:twoCellAnchor>
  <xdr:twoCellAnchor editAs="oneCell">
    <xdr:from>
      <xdr:col>19</xdr:col>
      <xdr:colOff>95250</xdr:colOff>
      <xdr:row>9</xdr:row>
      <xdr:rowOff>228600</xdr:rowOff>
    </xdr:from>
    <xdr:to>
      <xdr:col>24</xdr:col>
      <xdr:colOff>152399</xdr:colOff>
      <xdr:row>14</xdr:row>
      <xdr:rowOff>57149</xdr:rowOff>
    </xdr:to>
    <xdr:pic>
      <xdr:nvPicPr>
        <xdr:cNvPr id="3" name="Рисунок 2">
          <a:extLst>
            <a:ext uri="{FF2B5EF4-FFF2-40B4-BE49-F238E27FC236}">
              <a16:creationId xmlns:a16="http://schemas.microsoft.com/office/drawing/2014/main" id="{1EB500E4-3224-4709-B1B5-821808DC9D4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29575" y="1514475"/>
          <a:ext cx="866774" cy="866774"/>
        </a:xfrm>
        <a:prstGeom prst="rect">
          <a:avLst/>
        </a:prstGeom>
      </xdr:spPr>
    </xdr:pic>
    <xdr:clientData/>
  </xdr:twoCellAnchor>
  <xdr:twoCellAnchor editAs="oneCell">
    <xdr:from>
      <xdr:col>4</xdr:col>
      <xdr:colOff>76201</xdr:colOff>
      <xdr:row>17</xdr:row>
      <xdr:rowOff>167228</xdr:rowOff>
    </xdr:from>
    <xdr:to>
      <xdr:col>5</xdr:col>
      <xdr:colOff>295275</xdr:colOff>
      <xdr:row>20</xdr:row>
      <xdr:rowOff>110077</xdr:rowOff>
    </xdr:to>
    <xdr:pic>
      <xdr:nvPicPr>
        <xdr:cNvPr id="4" name="Рисунок 3">
          <a:extLst>
            <a:ext uri="{FF2B5EF4-FFF2-40B4-BE49-F238E27FC236}">
              <a16:creationId xmlns:a16="http://schemas.microsoft.com/office/drawing/2014/main" id="{20A28FF9-797E-4AF1-B7A5-DC6A14DB64A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686051" y="3091403"/>
          <a:ext cx="542924" cy="542924"/>
        </a:xfrm>
        <a:prstGeom prst="rect">
          <a:avLst/>
        </a:prstGeom>
      </xdr:spPr>
    </xdr:pic>
    <xdr:clientData/>
  </xdr:twoCellAnchor>
  <xdr:twoCellAnchor editAs="oneCell">
    <xdr:from>
      <xdr:col>5</xdr:col>
      <xdr:colOff>361950</xdr:colOff>
      <xdr:row>15</xdr:row>
      <xdr:rowOff>66675</xdr:rowOff>
    </xdr:from>
    <xdr:to>
      <xdr:col>5</xdr:col>
      <xdr:colOff>915480</xdr:colOff>
      <xdr:row>17</xdr:row>
      <xdr:rowOff>182055</xdr:rowOff>
    </xdr:to>
    <xdr:pic>
      <xdr:nvPicPr>
        <xdr:cNvPr id="5" name="Рисунок 4">
          <a:extLst>
            <a:ext uri="{FF2B5EF4-FFF2-40B4-BE49-F238E27FC236}">
              <a16:creationId xmlns:a16="http://schemas.microsoft.com/office/drawing/2014/main" id="{1A13D87A-6FDD-4874-8369-EA400DD0718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295650" y="2552700"/>
          <a:ext cx="553530" cy="553530"/>
        </a:xfrm>
        <a:prstGeom prst="rect">
          <a:avLst/>
        </a:prstGeom>
      </xdr:spPr>
    </xdr:pic>
    <xdr:clientData/>
  </xdr:twoCellAnchor>
  <xdr:twoCellAnchor editAs="oneCell">
    <xdr:from>
      <xdr:col>19</xdr:col>
      <xdr:colOff>142875</xdr:colOff>
      <xdr:row>16</xdr:row>
      <xdr:rowOff>0</xdr:rowOff>
    </xdr:from>
    <xdr:to>
      <xdr:col>25</xdr:col>
      <xdr:colOff>38099</xdr:colOff>
      <xdr:row>20</xdr:row>
      <xdr:rowOff>66674</xdr:rowOff>
    </xdr:to>
    <xdr:pic>
      <xdr:nvPicPr>
        <xdr:cNvPr id="6" name="Рисунок 5">
          <a:extLst>
            <a:ext uri="{FF2B5EF4-FFF2-40B4-BE49-F238E27FC236}">
              <a16:creationId xmlns:a16="http://schemas.microsoft.com/office/drawing/2014/main" id="{07472DFE-7B4B-4105-8241-CA647E9D81C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77200" y="2724150"/>
          <a:ext cx="866774" cy="866774"/>
        </a:xfrm>
        <a:prstGeom prst="rect">
          <a:avLst/>
        </a:prstGeom>
      </xdr:spPr>
    </xdr:pic>
    <xdr:clientData/>
  </xdr:twoCellAnchor>
  <xdr:twoCellAnchor editAs="oneCell">
    <xdr:from>
      <xdr:col>1</xdr:col>
      <xdr:colOff>76200</xdr:colOff>
      <xdr:row>21</xdr:row>
      <xdr:rowOff>95250</xdr:rowOff>
    </xdr:from>
    <xdr:to>
      <xdr:col>1</xdr:col>
      <xdr:colOff>934530</xdr:colOff>
      <xdr:row>26</xdr:row>
      <xdr:rowOff>67755</xdr:rowOff>
    </xdr:to>
    <xdr:pic>
      <xdr:nvPicPr>
        <xdr:cNvPr id="7" name="Рисунок 6">
          <a:extLst>
            <a:ext uri="{FF2B5EF4-FFF2-40B4-BE49-F238E27FC236}">
              <a16:creationId xmlns:a16="http://schemas.microsoft.com/office/drawing/2014/main" id="{363EB60D-5C1F-469F-BF28-6E4C006A181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00050" y="3781425"/>
          <a:ext cx="858330" cy="858330"/>
        </a:xfrm>
        <a:prstGeom prst="rect">
          <a:avLst/>
        </a:prstGeom>
      </xdr:spPr>
    </xdr:pic>
    <xdr:clientData/>
  </xdr:twoCellAnchor>
  <xdr:twoCellAnchor editAs="oneCell">
    <xdr:from>
      <xdr:col>3</xdr:col>
      <xdr:colOff>47625</xdr:colOff>
      <xdr:row>21</xdr:row>
      <xdr:rowOff>85725</xdr:rowOff>
    </xdr:from>
    <xdr:to>
      <xdr:col>3</xdr:col>
      <xdr:colOff>914399</xdr:colOff>
      <xdr:row>26</xdr:row>
      <xdr:rowOff>66674</xdr:rowOff>
    </xdr:to>
    <xdr:pic>
      <xdr:nvPicPr>
        <xdr:cNvPr id="8" name="Рисунок 7">
          <a:extLst>
            <a:ext uri="{FF2B5EF4-FFF2-40B4-BE49-F238E27FC236}">
              <a16:creationId xmlns:a16="http://schemas.microsoft.com/office/drawing/2014/main" id="{B115449D-44F5-4171-85F6-0D61A73A759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76400" y="3771900"/>
          <a:ext cx="866774" cy="866774"/>
        </a:xfrm>
        <a:prstGeom prst="rect">
          <a:avLst/>
        </a:prstGeom>
      </xdr:spPr>
    </xdr:pic>
    <xdr:clientData/>
  </xdr:twoCellAnchor>
  <xdr:twoCellAnchor editAs="oneCell">
    <xdr:from>
      <xdr:col>7</xdr:col>
      <xdr:colOff>19050</xdr:colOff>
      <xdr:row>21</xdr:row>
      <xdr:rowOff>91027</xdr:rowOff>
    </xdr:from>
    <xdr:to>
      <xdr:col>7</xdr:col>
      <xdr:colOff>904875</xdr:colOff>
      <xdr:row>26</xdr:row>
      <xdr:rowOff>91027</xdr:rowOff>
    </xdr:to>
    <xdr:pic>
      <xdr:nvPicPr>
        <xdr:cNvPr id="9" name="Рисунок 8">
          <a:extLst>
            <a:ext uri="{FF2B5EF4-FFF2-40B4-BE49-F238E27FC236}">
              <a16:creationId xmlns:a16="http://schemas.microsoft.com/office/drawing/2014/main" id="{C53D10BA-BDA9-4A6F-BDF3-798A41FE40A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57675" y="3777202"/>
          <a:ext cx="885825" cy="885825"/>
        </a:xfrm>
        <a:prstGeom prst="rect">
          <a:avLst/>
        </a:prstGeom>
      </xdr:spPr>
    </xdr:pic>
    <xdr:clientData/>
  </xdr:twoCellAnchor>
  <xdr:twoCellAnchor editAs="oneCell">
    <xdr:from>
      <xdr:col>11</xdr:col>
      <xdr:colOff>142875</xdr:colOff>
      <xdr:row>21</xdr:row>
      <xdr:rowOff>104775</xdr:rowOff>
    </xdr:from>
    <xdr:to>
      <xdr:col>17</xdr:col>
      <xdr:colOff>38099</xdr:colOff>
      <xdr:row>26</xdr:row>
      <xdr:rowOff>85724</xdr:rowOff>
    </xdr:to>
    <xdr:pic>
      <xdr:nvPicPr>
        <xdr:cNvPr id="10" name="Рисунок 9">
          <a:extLst>
            <a:ext uri="{FF2B5EF4-FFF2-40B4-BE49-F238E27FC236}">
              <a16:creationId xmlns:a16="http://schemas.microsoft.com/office/drawing/2014/main" id="{515A2388-F5BB-4358-BF26-EAF1308FA4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38950" y="3790950"/>
          <a:ext cx="866774" cy="866774"/>
        </a:xfrm>
        <a:prstGeom prst="rect">
          <a:avLst/>
        </a:prstGeom>
      </xdr:spPr>
    </xdr:pic>
    <xdr:clientData/>
  </xdr:twoCellAnchor>
  <xdr:twoCellAnchor editAs="oneCell">
    <xdr:from>
      <xdr:col>5</xdr:col>
      <xdr:colOff>38100</xdr:colOff>
      <xdr:row>27</xdr:row>
      <xdr:rowOff>123825</xdr:rowOff>
    </xdr:from>
    <xdr:to>
      <xdr:col>5</xdr:col>
      <xdr:colOff>896430</xdr:colOff>
      <xdr:row>32</xdr:row>
      <xdr:rowOff>96330</xdr:rowOff>
    </xdr:to>
    <xdr:pic>
      <xdr:nvPicPr>
        <xdr:cNvPr id="11" name="Рисунок 10">
          <a:extLst>
            <a:ext uri="{FF2B5EF4-FFF2-40B4-BE49-F238E27FC236}">
              <a16:creationId xmlns:a16="http://schemas.microsoft.com/office/drawing/2014/main" id="{6F8EC582-E3EF-4459-B513-9F2174C843A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71800" y="4857750"/>
          <a:ext cx="858330" cy="858330"/>
        </a:xfrm>
        <a:prstGeom prst="rect">
          <a:avLst/>
        </a:prstGeom>
      </xdr:spPr>
    </xdr:pic>
    <xdr:clientData/>
  </xdr:twoCellAnchor>
  <xdr:twoCellAnchor editAs="oneCell">
    <xdr:from>
      <xdr:col>7</xdr:col>
      <xdr:colOff>38100</xdr:colOff>
      <xdr:row>27</xdr:row>
      <xdr:rowOff>95250</xdr:rowOff>
    </xdr:from>
    <xdr:to>
      <xdr:col>7</xdr:col>
      <xdr:colOff>904874</xdr:colOff>
      <xdr:row>32</xdr:row>
      <xdr:rowOff>76199</xdr:rowOff>
    </xdr:to>
    <xdr:pic>
      <xdr:nvPicPr>
        <xdr:cNvPr id="12" name="Рисунок 11">
          <a:extLst>
            <a:ext uri="{FF2B5EF4-FFF2-40B4-BE49-F238E27FC236}">
              <a16:creationId xmlns:a16="http://schemas.microsoft.com/office/drawing/2014/main" id="{DEA1A075-67F3-47F9-BE2E-6119CE4DB69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276725" y="4829175"/>
          <a:ext cx="866774" cy="866774"/>
        </a:xfrm>
        <a:prstGeom prst="rect">
          <a:avLst/>
        </a:prstGeom>
      </xdr:spPr>
    </xdr:pic>
    <xdr:clientData/>
  </xdr:twoCellAnchor>
  <xdr:twoCellAnchor editAs="oneCell">
    <xdr:from>
      <xdr:col>14</xdr:col>
      <xdr:colOff>28575</xdr:colOff>
      <xdr:row>27</xdr:row>
      <xdr:rowOff>85724</xdr:rowOff>
    </xdr:from>
    <xdr:to>
      <xdr:col>17</xdr:col>
      <xdr:colOff>29655</xdr:colOff>
      <xdr:row>30</xdr:row>
      <xdr:rowOff>10604</xdr:rowOff>
    </xdr:to>
    <xdr:pic>
      <xdr:nvPicPr>
        <xdr:cNvPr id="13" name="Рисунок 12">
          <a:extLst>
            <a:ext uri="{FF2B5EF4-FFF2-40B4-BE49-F238E27FC236}">
              <a16:creationId xmlns:a16="http://schemas.microsoft.com/office/drawing/2014/main" id="{025EA9D8-9589-4B73-AC82-D16C58060A6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210425" y="4819649"/>
          <a:ext cx="486855" cy="486855"/>
        </a:xfrm>
        <a:prstGeom prst="rect">
          <a:avLst/>
        </a:prstGeom>
      </xdr:spPr>
    </xdr:pic>
    <xdr:clientData/>
  </xdr:twoCellAnchor>
  <xdr:twoCellAnchor editAs="oneCell">
    <xdr:from>
      <xdr:col>10</xdr:col>
      <xdr:colOff>114300</xdr:colOff>
      <xdr:row>29</xdr:row>
      <xdr:rowOff>57149</xdr:rowOff>
    </xdr:from>
    <xdr:to>
      <xdr:col>13</xdr:col>
      <xdr:colOff>152399</xdr:colOff>
      <xdr:row>32</xdr:row>
      <xdr:rowOff>104773</xdr:rowOff>
    </xdr:to>
    <xdr:pic>
      <xdr:nvPicPr>
        <xdr:cNvPr id="14" name="Рисунок 13">
          <a:extLst>
            <a:ext uri="{FF2B5EF4-FFF2-40B4-BE49-F238E27FC236}">
              <a16:creationId xmlns:a16="http://schemas.microsoft.com/office/drawing/2014/main" id="{7E12A502-6683-4BE7-8D6B-FD5470380A2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38925" y="5191124"/>
          <a:ext cx="533399" cy="533399"/>
        </a:xfrm>
        <a:prstGeom prst="rect">
          <a:avLst/>
        </a:prstGeom>
      </xdr:spPr>
    </xdr:pic>
    <xdr:clientData/>
  </xdr:twoCellAnchor>
  <xdr:twoCellAnchor editAs="oneCell">
    <xdr:from>
      <xdr:col>19</xdr:col>
      <xdr:colOff>133350</xdr:colOff>
      <xdr:row>27</xdr:row>
      <xdr:rowOff>91027</xdr:rowOff>
    </xdr:from>
    <xdr:to>
      <xdr:col>25</xdr:col>
      <xdr:colOff>47625</xdr:colOff>
      <xdr:row>32</xdr:row>
      <xdr:rowOff>91027</xdr:rowOff>
    </xdr:to>
    <xdr:pic>
      <xdr:nvPicPr>
        <xdr:cNvPr id="15" name="Рисунок 14">
          <a:extLst>
            <a:ext uri="{FF2B5EF4-FFF2-40B4-BE49-F238E27FC236}">
              <a16:creationId xmlns:a16="http://schemas.microsoft.com/office/drawing/2014/main" id="{1DAD2A1F-FBA7-47B1-B891-EFC03BFE900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067675" y="4824952"/>
          <a:ext cx="885825" cy="885825"/>
        </a:xfrm>
        <a:prstGeom prst="rect">
          <a:avLst/>
        </a:prstGeom>
      </xdr:spPr>
    </xdr:pic>
    <xdr:clientData/>
  </xdr:twoCellAnchor>
  <xdr:twoCellAnchor editAs="oneCell">
    <xdr:from>
      <xdr:col>3</xdr:col>
      <xdr:colOff>38100</xdr:colOff>
      <xdr:row>33</xdr:row>
      <xdr:rowOff>114300</xdr:rowOff>
    </xdr:from>
    <xdr:to>
      <xdr:col>3</xdr:col>
      <xdr:colOff>904874</xdr:colOff>
      <xdr:row>38</xdr:row>
      <xdr:rowOff>95249</xdr:rowOff>
    </xdr:to>
    <xdr:pic>
      <xdr:nvPicPr>
        <xdr:cNvPr id="16" name="Рисунок 15">
          <a:extLst>
            <a:ext uri="{FF2B5EF4-FFF2-40B4-BE49-F238E27FC236}">
              <a16:creationId xmlns:a16="http://schemas.microsoft.com/office/drawing/2014/main" id="{4BC5B3E1-7EC7-4D45-9FDE-92ACD4B1C1E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66875" y="5895975"/>
          <a:ext cx="866774" cy="866774"/>
        </a:xfrm>
        <a:prstGeom prst="rect">
          <a:avLst/>
        </a:prstGeom>
      </xdr:spPr>
    </xdr:pic>
    <xdr:clientData/>
  </xdr:twoCellAnchor>
  <xdr:twoCellAnchor editAs="oneCell">
    <xdr:from>
      <xdr:col>5</xdr:col>
      <xdr:colOff>47625</xdr:colOff>
      <xdr:row>33</xdr:row>
      <xdr:rowOff>114300</xdr:rowOff>
    </xdr:from>
    <xdr:to>
      <xdr:col>5</xdr:col>
      <xdr:colOff>914399</xdr:colOff>
      <xdr:row>38</xdr:row>
      <xdr:rowOff>95249</xdr:rowOff>
    </xdr:to>
    <xdr:pic>
      <xdr:nvPicPr>
        <xdr:cNvPr id="17" name="Рисунок 16">
          <a:extLst>
            <a:ext uri="{FF2B5EF4-FFF2-40B4-BE49-F238E27FC236}">
              <a16:creationId xmlns:a16="http://schemas.microsoft.com/office/drawing/2014/main" id="{A7ABBD95-6A71-48AE-ACA1-90844A70F5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81325" y="5895975"/>
          <a:ext cx="866774" cy="866774"/>
        </a:xfrm>
        <a:prstGeom prst="rect">
          <a:avLst/>
        </a:prstGeom>
      </xdr:spPr>
    </xdr:pic>
    <xdr:clientData/>
  </xdr:twoCellAnchor>
  <xdr:twoCellAnchor editAs="oneCell">
    <xdr:from>
      <xdr:col>22</xdr:col>
      <xdr:colOff>28575</xdr:colOff>
      <xdr:row>33</xdr:row>
      <xdr:rowOff>66674</xdr:rowOff>
    </xdr:from>
    <xdr:to>
      <xdr:col>25</xdr:col>
      <xdr:colOff>29655</xdr:colOff>
      <xdr:row>35</xdr:row>
      <xdr:rowOff>153479</xdr:rowOff>
    </xdr:to>
    <xdr:pic>
      <xdr:nvPicPr>
        <xdr:cNvPr id="18" name="Рисунок 17">
          <a:extLst>
            <a:ext uri="{FF2B5EF4-FFF2-40B4-BE49-F238E27FC236}">
              <a16:creationId xmlns:a16="http://schemas.microsoft.com/office/drawing/2014/main" id="{2AAFE2E3-1AAB-4D02-99FD-D4F29F4C632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448675" y="5848349"/>
          <a:ext cx="486855" cy="486855"/>
        </a:xfrm>
        <a:prstGeom prst="rect">
          <a:avLst/>
        </a:prstGeom>
      </xdr:spPr>
    </xdr:pic>
    <xdr:clientData/>
  </xdr:twoCellAnchor>
  <xdr:twoCellAnchor editAs="oneCell">
    <xdr:from>
      <xdr:col>18</xdr:col>
      <xdr:colOff>104775</xdr:colOff>
      <xdr:row>35</xdr:row>
      <xdr:rowOff>38099</xdr:rowOff>
    </xdr:from>
    <xdr:to>
      <xdr:col>21</xdr:col>
      <xdr:colOff>152399</xdr:colOff>
      <xdr:row>38</xdr:row>
      <xdr:rowOff>85723</xdr:rowOff>
    </xdr:to>
    <xdr:pic>
      <xdr:nvPicPr>
        <xdr:cNvPr id="19" name="Рисунок 18">
          <a:extLst>
            <a:ext uri="{FF2B5EF4-FFF2-40B4-BE49-F238E27FC236}">
              <a16:creationId xmlns:a16="http://schemas.microsoft.com/office/drawing/2014/main" id="{43201FBF-2DCD-48A5-ABEE-80E026A8E16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877175" y="6219824"/>
          <a:ext cx="533399" cy="533399"/>
        </a:xfrm>
        <a:prstGeom prst="rect">
          <a:avLst/>
        </a:prstGeom>
      </xdr:spPr>
    </xdr:pic>
    <xdr:clientData/>
  </xdr:twoCellAnchor>
  <xdr:twoCellAnchor editAs="oneCell">
    <xdr:from>
      <xdr:col>1</xdr:col>
      <xdr:colOff>38100</xdr:colOff>
      <xdr:row>39</xdr:row>
      <xdr:rowOff>85725</xdr:rowOff>
    </xdr:from>
    <xdr:to>
      <xdr:col>1</xdr:col>
      <xdr:colOff>923925</xdr:colOff>
      <xdr:row>44</xdr:row>
      <xdr:rowOff>85725</xdr:rowOff>
    </xdr:to>
    <xdr:pic>
      <xdr:nvPicPr>
        <xdr:cNvPr id="21" name="Рисунок 20">
          <a:extLst>
            <a:ext uri="{FF2B5EF4-FFF2-40B4-BE49-F238E27FC236}">
              <a16:creationId xmlns:a16="http://schemas.microsoft.com/office/drawing/2014/main" id="{0AC8FD60-E922-41DC-95E4-C8A7CD67643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6915150"/>
          <a:ext cx="885825" cy="885825"/>
        </a:xfrm>
        <a:prstGeom prst="rect">
          <a:avLst/>
        </a:prstGeom>
      </xdr:spPr>
    </xdr:pic>
    <xdr:clientData/>
  </xdr:twoCellAnchor>
  <xdr:twoCellAnchor editAs="oneCell">
    <xdr:from>
      <xdr:col>2</xdr:col>
      <xdr:colOff>57149</xdr:colOff>
      <xdr:row>41</xdr:row>
      <xdr:rowOff>57149</xdr:rowOff>
    </xdr:from>
    <xdr:to>
      <xdr:col>3</xdr:col>
      <xdr:colOff>276224</xdr:colOff>
      <xdr:row>44</xdr:row>
      <xdr:rowOff>114299</xdr:rowOff>
    </xdr:to>
    <xdr:pic>
      <xdr:nvPicPr>
        <xdr:cNvPr id="22" name="Рисунок 21">
          <a:extLst>
            <a:ext uri="{FF2B5EF4-FFF2-40B4-BE49-F238E27FC236}">
              <a16:creationId xmlns:a16="http://schemas.microsoft.com/office/drawing/2014/main" id="{FB4CD805-3BC8-45BB-BC64-79A79A10400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62074" y="7286624"/>
          <a:ext cx="542925" cy="542925"/>
        </a:xfrm>
        <a:prstGeom prst="rect">
          <a:avLst/>
        </a:prstGeom>
      </xdr:spPr>
    </xdr:pic>
    <xdr:clientData/>
  </xdr:twoCellAnchor>
  <xdr:twoCellAnchor editAs="oneCell">
    <xdr:from>
      <xdr:col>3</xdr:col>
      <xdr:colOff>342900</xdr:colOff>
      <xdr:row>39</xdr:row>
      <xdr:rowOff>47625</xdr:rowOff>
    </xdr:from>
    <xdr:to>
      <xdr:col>3</xdr:col>
      <xdr:colOff>923925</xdr:colOff>
      <xdr:row>42</xdr:row>
      <xdr:rowOff>66675</xdr:rowOff>
    </xdr:to>
    <xdr:pic>
      <xdr:nvPicPr>
        <xdr:cNvPr id="23" name="Рисунок 22">
          <a:extLst>
            <a:ext uri="{FF2B5EF4-FFF2-40B4-BE49-F238E27FC236}">
              <a16:creationId xmlns:a16="http://schemas.microsoft.com/office/drawing/2014/main" id="{D3820931-96FF-4488-B814-EC76CD7B086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5" y="6877050"/>
          <a:ext cx="581025" cy="5810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9</xdr:row>
      <xdr:rowOff>19049</xdr:rowOff>
    </xdr:from>
    <xdr:to>
      <xdr:col>2</xdr:col>
      <xdr:colOff>0</xdr:colOff>
      <xdr:row>14</xdr:row>
      <xdr:rowOff>57149</xdr:rowOff>
    </xdr:to>
    <xdr:pic>
      <xdr:nvPicPr>
        <xdr:cNvPr id="22" name="Рисунок 21">
          <a:extLst>
            <a:ext uri="{FF2B5EF4-FFF2-40B4-BE49-F238E27FC236}">
              <a16:creationId xmlns:a16="http://schemas.microsoft.com/office/drawing/2014/main" id="{375D295F-3FA8-42EE-8B3E-464A07A69F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0" y="1304924"/>
          <a:ext cx="1076325" cy="1076325"/>
        </a:xfrm>
        <a:prstGeom prst="rect">
          <a:avLst/>
        </a:prstGeom>
      </xdr:spPr>
    </xdr:pic>
    <xdr:clientData/>
  </xdr:twoCellAnchor>
  <xdr:twoCellAnchor editAs="oneCell">
    <xdr:from>
      <xdr:col>2</xdr:col>
      <xdr:colOff>228600</xdr:colOff>
      <xdr:row>9</xdr:row>
      <xdr:rowOff>19049</xdr:rowOff>
    </xdr:from>
    <xdr:to>
      <xdr:col>4</xdr:col>
      <xdr:colOff>0</xdr:colOff>
      <xdr:row>14</xdr:row>
      <xdr:rowOff>57149</xdr:rowOff>
    </xdr:to>
    <xdr:pic>
      <xdr:nvPicPr>
        <xdr:cNvPr id="23" name="Рисунок 22">
          <a:extLst>
            <a:ext uri="{FF2B5EF4-FFF2-40B4-BE49-F238E27FC236}">
              <a16:creationId xmlns:a16="http://schemas.microsoft.com/office/drawing/2014/main" id="{ABAFB367-5145-41E4-80C8-131F13381D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33525" y="1304924"/>
          <a:ext cx="1076325" cy="1076325"/>
        </a:xfrm>
        <a:prstGeom prst="rect">
          <a:avLst/>
        </a:prstGeom>
      </xdr:spPr>
    </xdr:pic>
    <xdr:clientData/>
  </xdr:twoCellAnchor>
  <xdr:twoCellAnchor editAs="oneCell">
    <xdr:from>
      <xdr:col>11</xdr:col>
      <xdr:colOff>0</xdr:colOff>
      <xdr:row>8</xdr:row>
      <xdr:rowOff>266699</xdr:rowOff>
    </xdr:from>
    <xdr:to>
      <xdr:col>18</xdr:col>
      <xdr:colOff>0</xdr:colOff>
      <xdr:row>14</xdr:row>
      <xdr:rowOff>38099</xdr:rowOff>
    </xdr:to>
    <xdr:pic>
      <xdr:nvPicPr>
        <xdr:cNvPr id="24" name="Рисунок 23">
          <a:extLst>
            <a:ext uri="{FF2B5EF4-FFF2-40B4-BE49-F238E27FC236}">
              <a16:creationId xmlns:a16="http://schemas.microsoft.com/office/drawing/2014/main" id="{58B97A1A-4CDC-402D-9133-ADDAD7A08F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96075" y="1285874"/>
          <a:ext cx="1076325" cy="1076325"/>
        </a:xfrm>
        <a:prstGeom prst="rect">
          <a:avLst/>
        </a:prstGeom>
      </xdr:spPr>
    </xdr:pic>
    <xdr:clientData/>
  </xdr:twoCellAnchor>
  <xdr:twoCellAnchor editAs="oneCell">
    <xdr:from>
      <xdr:col>22</xdr:col>
      <xdr:colOff>66676</xdr:colOff>
      <xdr:row>8</xdr:row>
      <xdr:rowOff>257175</xdr:rowOff>
    </xdr:from>
    <xdr:to>
      <xdr:col>26</xdr:col>
      <xdr:colOff>19050</xdr:colOff>
      <xdr:row>11</xdr:row>
      <xdr:rowOff>95249</xdr:rowOff>
    </xdr:to>
    <xdr:pic>
      <xdr:nvPicPr>
        <xdr:cNvPr id="25" name="Рисунок 24">
          <a:extLst>
            <a:ext uri="{FF2B5EF4-FFF2-40B4-BE49-F238E27FC236}">
              <a16:creationId xmlns:a16="http://schemas.microsoft.com/office/drawing/2014/main" id="{3B52F197-DF81-4DEA-99A3-FCA0C612B0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486776" y="1276350"/>
          <a:ext cx="542924" cy="542924"/>
        </a:xfrm>
        <a:prstGeom prst="rect">
          <a:avLst/>
        </a:prstGeom>
      </xdr:spPr>
    </xdr:pic>
    <xdr:clientData/>
  </xdr:twoCellAnchor>
  <xdr:twoCellAnchor editAs="oneCell">
    <xdr:from>
      <xdr:col>18</xdr:col>
      <xdr:colOff>47627</xdr:colOff>
      <xdr:row>11</xdr:row>
      <xdr:rowOff>133349</xdr:rowOff>
    </xdr:from>
    <xdr:to>
      <xdr:col>23</xdr:col>
      <xdr:colOff>8627</xdr:colOff>
      <xdr:row>14</xdr:row>
      <xdr:rowOff>9524</xdr:rowOff>
    </xdr:to>
    <xdr:pic>
      <xdr:nvPicPr>
        <xdr:cNvPr id="26" name="Рисунок 25">
          <a:extLst>
            <a:ext uri="{FF2B5EF4-FFF2-40B4-BE49-F238E27FC236}">
              <a16:creationId xmlns:a16="http://schemas.microsoft.com/office/drawing/2014/main" id="{28B229AF-FA6B-4CF7-8A82-30E7282A001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20027" y="1819274"/>
          <a:ext cx="770625" cy="476250"/>
        </a:xfrm>
        <a:prstGeom prst="rect">
          <a:avLst/>
        </a:prstGeom>
      </xdr:spPr>
    </xdr:pic>
    <xdr:clientData/>
  </xdr:twoCellAnchor>
  <xdr:twoCellAnchor editAs="oneCell">
    <xdr:from>
      <xdr:col>3</xdr:col>
      <xdr:colOff>38100</xdr:colOff>
      <xdr:row>15</xdr:row>
      <xdr:rowOff>95250</xdr:rowOff>
    </xdr:from>
    <xdr:to>
      <xdr:col>3</xdr:col>
      <xdr:colOff>904875</xdr:colOff>
      <xdr:row>19</xdr:row>
      <xdr:rowOff>123825</xdr:rowOff>
    </xdr:to>
    <xdr:pic>
      <xdr:nvPicPr>
        <xdr:cNvPr id="27" name="Рисунок 26">
          <a:extLst>
            <a:ext uri="{FF2B5EF4-FFF2-40B4-BE49-F238E27FC236}">
              <a16:creationId xmlns:a16="http://schemas.microsoft.com/office/drawing/2014/main" id="{F84188B6-F55C-483F-81AF-6F5DED94B8D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66875" y="2428875"/>
          <a:ext cx="866775" cy="866775"/>
        </a:xfrm>
        <a:prstGeom prst="rect">
          <a:avLst/>
        </a:prstGeom>
      </xdr:spPr>
    </xdr:pic>
    <xdr:clientData/>
  </xdr:twoCellAnchor>
  <xdr:twoCellAnchor editAs="oneCell">
    <xdr:from>
      <xdr:col>7</xdr:col>
      <xdr:colOff>38100</xdr:colOff>
      <xdr:row>15</xdr:row>
      <xdr:rowOff>104775</xdr:rowOff>
    </xdr:from>
    <xdr:to>
      <xdr:col>7</xdr:col>
      <xdr:colOff>904875</xdr:colOff>
      <xdr:row>19</xdr:row>
      <xdr:rowOff>133350</xdr:rowOff>
    </xdr:to>
    <xdr:pic>
      <xdr:nvPicPr>
        <xdr:cNvPr id="28" name="Рисунок 27">
          <a:extLst>
            <a:ext uri="{FF2B5EF4-FFF2-40B4-BE49-F238E27FC236}">
              <a16:creationId xmlns:a16="http://schemas.microsoft.com/office/drawing/2014/main" id="{7FA0DF26-A1BD-4819-BF8E-8F7EE9E60BB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6725" y="2438400"/>
          <a:ext cx="866775" cy="866775"/>
        </a:xfrm>
        <a:prstGeom prst="rect">
          <a:avLst/>
        </a:prstGeom>
      </xdr:spPr>
    </xdr:pic>
    <xdr:clientData/>
  </xdr:twoCellAnchor>
  <xdr:twoCellAnchor editAs="oneCell">
    <xdr:from>
      <xdr:col>9</xdr:col>
      <xdr:colOff>390525</xdr:colOff>
      <xdr:row>15</xdr:row>
      <xdr:rowOff>95251</xdr:rowOff>
    </xdr:from>
    <xdr:to>
      <xdr:col>9</xdr:col>
      <xdr:colOff>904875</xdr:colOff>
      <xdr:row>17</xdr:row>
      <xdr:rowOff>171451</xdr:rowOff>
    </xdr:to>
    <xdr:pic>
      <xdr:nvPicPr>
        <xdr:cNvPr id="29" name="Рисунок 28">
          <a:extLst>
            <a:ext uri="{FF2B5EF4-FFF2-40B4-BE49-F238E27FC236}">
              <a16:creationId xmlns:a16="http://schemas.microsoft.com/office/drawing/2014/main" id="{1F3DCFB3-BAA7-4970-BB4C-7A6B1BC0F64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34075" y="2428876"/>
          <a:ext cx="514350" cy="514350"/>
        </a:xfrm>
        <a:prstGeom prst="rect">
          <a:avLst/>
        </a:prstGeom>
      </xdr:spPr>
    </xdr:pic>
    <xdr:clientData/>
  </xdr:twoCellAnchor>
  <xdr:twoCellAnchor editAs="oneCell">
    <xdr:from>
      <xdr:col>8</xdr:col>
      <xdr:colOff>76203</xdr:colOff>
      <xdr:row>18</xdr:row>
      <xdr:rowOff>37867</xdr:rowOff>
    </xdr:from>
    <xdr:to>
      <xdr:col>9</xdr:col>
      <xdr:colOff>400051</xdr:colOff>
      <xdr:row>20</xdr:row>
      <xdr:rowOff>38098</xdr:rowOff>
    </xdr:to>
    <xdr:pic>
      <xdr:nvPicPr>
        <xdr:cNvPr id="30" name="Рисунок 29">
          <a:extLst>
            <a:ext uri="{FF2B5EF4-FFF2-40B4-BE49-F238E27FC236}">
              <a16:creationId xmlns:a16="http://schemas.microsoft.com/office/drawing/2014/main" id="{C00A1047-B8C0-4DA3-8241-8109733F2B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95903" y="2933467"/>
          <a:ext cx="647698" cy="400281"/>
        </a:xfrm>
        <a:prstGeom prst="rect">
          <a:avLst/>
        </a:prstGeom>
      </xdr:spPr>
    </xdr:pic>
    <xdr:clientData/>
  </xdr:twoCellAnchor>
  <xdr:twoCellAnchor editAs="oneCell">
    <xdr:from>
      <xdr:col>14</xdr:col>
      <xdr:colOff>9525</xdr:colOff>
      <xdr:row>15</xdr:row>
      <xdr:rowOff>66676</xdr:rowOff>
    </xdr:from>
    <xdr:to>
      <xdr:col>17</xdr:col>
      <xdr:colOff>38100</xdr:colOff>
      <xdr:row>17</xdr:row>
      <xdr:rowOff>142876</xdr:rowOff>
    </xdr:to>
    <xdr:pic>
      <xdr:nvPicPr>
        <xdr:cNvPr id="32" name="Рисунок 31">
          <a:extLst>
            <a:ext uri="{FF2B5EF4-FFF2-40B4-BE49-F238E27FC236}">
              <a16:creationId xmlns:a16="http://schemas.microsoft.com/office/drawing/2014/main" id="{527639F3-467F-400F-8A99-E740FB26DDA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1375" y="2400301"/>
          <a:ext cx="514350" cy="514350"/>
        </a:xfrm>
        <a:prstGeom prst="rect">
          <a:avLst/>
        </a:prstGeom>
      </xdr:spPr>
    </xdr:pic>
    <xdr:clientData/>
  </xdr:twoCellAnchor>
  <xdr:twoCellAnchor editAs="oneCell">
    <xdr:from>
      <xdr:col>10</xdr:col>
      <xdr:colOff>28578</xdr:colOff>
      <xdr:row>18</xdr:row>
      <xdr:rowOff>9292</xdr:rowOff>
    </xdr:from>
    <xdr:to>
      <xdr:col>14</xdr:col>
      <xdr:colOff>19051</xdr:colOff>
      <xdr:row>20</xdr:row>
      <xdr:rowOff>9523</xdr:rowOff>
    </xdr:to>
    <xdr:pic>
      <xdr:nvPicPr>
        <xdr:cNvPr id="33" name="Рисунок 32">
          <a:extLst>
            <a:ext uri="{FF2B5EF4-FFF2-40B4-BE49-F238E27FC236}">
              <a16:creationId xmlns:a16="http://schemas.microsoft.com/office/drawing/2014/main" id="{239B5CD8-25DB-4B65-A880-28038DA490C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53203" y="2904892"/>
          <a:ext cx="647698" cy="400281"/>
        </a:xfrm>
        <a:prstGeom prst="rect">
          <a:avLst/>
        </a:prstGeom>
      </xdr:spPr>
    </xdr:pic>
    <xdr:clientData/>
  </xdr:twoCellAnchor>
  <xdr:twoCellAnchor editAs="oneCell">
    <xdr:from>
      <xdr:col>21</xdr:col>
      <xdr:colOff>133350</xdr:colOff>
      <xdr:row>15</xdr:row>
      <xdr:rowOff>28574</xdr:rowOff>
    </xdr:from>
    <xdr:to>
      <xdr:col>25</xdr:col>
      <xdr:colOff>85725</xdr:colOff>
      <xdr:row>17</xdr:row>
      <xdr:rowOff>190499</xdr:rowOff>
    </xdr:to>
    <xdr:pic>
      <xdr:nvPicPr>
        <xdr:cNvPr id="35" name="Рисунок 34">
          <a:extLst>
            <a:ext uri="{FF2B5EF4-FFF2-40B4-BE49-F238E27FC236}">
              <a16:creationId xmlns:a16="http://schemas.microsoft.com/office/drawing/2014/main" id="{F5E69CFE-20F0-4177-9B82-BB8F596DE3D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391525" y="2362199"/>
          <a:ext cx="600075" cy="600075"/>
        </a:xfrm>
        <a:prstGeom prst="rect">
          <a:avLst/>
        </a:prstGeom>
      </xdr:spPr>
    </xdr:pic>
    <xdr:clientData/>
  </xdr:twoCellAnchor>
  <xdr:twoCellAnchor editAs="oneCell">
    <xdr:from>
      <xdr:col>18</xdr:col>
      <xdr:colOff>57150</xdr:colOff>
      <xdr:row>17</xdr:row>
      <xdr:rowOff>85726</xdr:rowOff>
    </xdr:from>
    <xdr:to>
      <xdr:col>21</xdr:col>
      <xdr:colOff>85725</xdr:colOff>
      <xdr:row>20</xdr:row>
      <xdr:rowOff>1</xdr:rowOff>
    </xdr:to>
    <xdr:pic>
      <xdr:nvPicPr>
        <xdr:cNvPr id="36" name="Рисунок 35">
          <a:extLst>
            <a:ext uri="{FF2B5EF4-FFF2-40B4-BE49-F238E27FC236}">
              <a16:creationId xmlns:a16="http://schemas.microsoft.com/office/drawing/2014/main" id="{85DE9218-1BE7-405D-8391-FADE6CF9002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9550" y="2819401"/>
          <a:ext cx="514350" cy="514350"/>
        </a:xfrm>
        <a:prstGeom prst="rect">
          <a:avLst/>
        </a:prstGeom>
      </xdr:spPr>
    </xdr:pic>
    <xdr:clientData/>
  </xdr:twoCellAnchor>
  <xdr:twoCellAnchor editAs="oneCell">
    <xdr:from>
      <xdr:col>2</xdr:col>
      <xdr:colOff>323849</xdr:colOff>
      <xdr:row>21</xdr:row>
      <xdr:rowOff>47624</xdr:rowOff>
    </xdr:from>
    <xdr:to>
      <xdr:col>3</xdr:col>
      <xdr:colOff>952500</xdr:colOff>
      <xdr:row>26</xdr:row>
      <xdr:rowOff>114300</xdr:rowOff>
    </xdr:to>
    <xdr:pic>
      <xdr:nvPicPr>
        <xdr:cNvPr id="39" name="Рисунок 38">
          <a:extLst>
            <a:ext uri="{FF2B5EF4-FFF2-40B4-BE49-F238E27FC236}">
              <a16:creationId xmlns:a16="http://schemas.microsoft.com/office/drawing/2014/main" id="{38FEB19A-D46A-45DB-B309-FB3347E382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28774" y="3428999"/>
          <a:ext cx="952501" cy="952501"/>
        </a:xfrm>
        <a:prstGeom prst="rect">
          <a:avLst/>
        </a:prstGeom>
      </xdr:spPr>
    </xdr:pic>
    <xdr:clientData/>
  </xdr:twoCellAnchor>
  <xdr:twoCellAnchor editAs="oneCell">
    <xdr:from>
      <xdr:col>1</xdr:col>
      <xdr:colOff>57150</xdr:colOff>
      <xdr:row>33</xdr:row>
      <xdr:rowOff>95250</xdr:rowOff>
    </xdr:from>
    <xdr:to>
      <xdr:col>1</xdr:col>
      <xdr:colOff>923925</xdr:colOff>
      <xdr:row>38</xdr:row>
      <xdr:rowOff>76200</xdr:rowOff>
    </xdr:to>
    <xdr:pic>
      <xdr:nvPicPr>
        <xdr:cNvPr id="40" name="Рисунок 39">
          <a:extLst>
            <a:ext uri="{FF2B5EF4-FFF2-40B4-BE49-F238E27FC236}">
              <a16:creationId xmlns:a16="http://schemas.microsoft.com/office/drawing/2014/main" id="{8BEE08B1-9579-4BFB-B437-203B529D5AB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5572125"/>
          <a:ext cx="866775" cy="866775"/>
        </a:xfrm>
        <a:prstGeom prst="rect">
          <a:avLst/>
        </a:prstGeom>
      </xdr:spPr>
    </xdr:pic>
    <xdr:clientData/>
  </xdr:twoCellAnchor>
  <xdr:twoCellAnchor editAs="oneCell">
    <xdr:from>
      <xdr:col>11</xdr:col>
      <xdr:colOff>123825</xdr:colOff>
      <xdr:row>33</xdr:row>
      <xdr:rowOff>95250</xdr:rowOff>
    </xdr:from>
    <xdr:to>
      <xdr:col>17</xdr:col>
      <xdr:colOff>19050</xdr:colOff>
      <xdr:row>38</xdr:row>
      <xdr:rowOff>76200</xdr:rowOff>
    </xdr:to>
    <xdr:pic>
      <xdr:nvPicPr>
        <xdr:cNvPr id="41" name="Рисунок 40">
          <a:extLst>
            <a:ext uri="{FF2B5EF4-FFF2-40B4-BE49-F238E27FC236}">
              <a16:creationId xmlns:a16="http://schemas.microsoft.com/office/drawing/2014/main" id="{FB85968D-82ED-4EAD-8199-76D1AAC4D89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5572125"/>
          <a:ext cx="866775" cy="8667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76200</xdr:colOff>
      <xdr:row>9</xdr:row>
      <xdr:rowOff>95250</xdr:rowOff>
    </xdr:from>
    <xdr:to>
      <xdr:col>1</xdr:col>
      <xdr:colOff>942975</xdr:colOff>
      <xdr:row>13</xdr:row>
      <xdr:rowOff>123825</xdr:rowOff>
    </xdr:to>
    <xdr:pic>
      <xdr:nvPicPr>
        <xdr:cNvPr id="2" name="Рисунок 1">
          <a:extLst>
            <a:ext uri="{FF2B5EF4-FFF2-40B4-BE49-F238E27FC236}">
              <a16:creationId xmlns:a16="http://schemas.microsoft.com/office/drawing/2014/main" id="{A333F7CA-7A04-46BA-A57A-8029453625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0050" y="1381125"/>
          <a:ext cx="866775" cy="866775"/>
        </a:xfrm>
        <a:prstGeom prst="rect">
          <a:avLst/>
        </a:prstGeom>
      </xdr:spPr>
    </xdr:pic>
    <xdr:clientData/>
  </xdr:twoCellAnchor>
  <xdr:twoCellAnchor editAs="oneCell">
    <xdr:from>
      <xdr:col>11</xdr:col>
      <xdr:colOff>142875</xdr:colOff>
      <xdr:row>9</xdr:row>
      <xdr:rowOff>95250</xdr:rowOff>
    </xdr:from>
    <xdr:to>
      <xdr:col>17</xdr:col>
      <xdr:colOff>38100</xdr:colOff>
      <xdr:row>13</xdr:row>
      <xdr:rowOff>123825</xdr:rowOff>
    </xdr:to>
    <xdr:pic>
      <xdr:nvPicPr>
        <xdr:cNvPr id="3" name="Рисунок 2">
          <a:extLst>
            <a:ext uri="{FF2B5EF4-FFF2-40B4-BE49-F238E27FC236}">
              <a16:creationId xmlns:a16="http://schemas.microsoft.com/office/drawing/2014/main" id="{71941E2A-EA8D-40E7-8E77-550BD84E035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38950" y="1381125"/>
          <a:ext cx="866775" cy="866775"/>
        </a:xfrm>
        <a:prstGeom prst="rect">
          <a:avLst/>
        </a:prstGeom>
      </xdr:spPr>
    </xdr:pic>
    <xdr:clientData/>
  </xdr:twoCellAnchor>
  <xdr:twoCellAnchor editAs="oneCell">
    <xdr:from>
      <xdr:col>6</xdr:col>
      <xdr:colOff>304800</xdr:colOff>
      <xdr:row>21</xdr:row>
      <xdr:rowOff>57150</xdr:rowOff>
    </xdr:from>
    <xdr:to>
      <xdr:col>7</xdr:col>
      <xdr:colOff>933451</xdr:colOff>
      <xdr:row>26</xdr:row>
      <xdr:rowOff>123826</xdr:rowOff>
    </xdr:to>
    <xdr:pic>
      <xdr:nvPicPr>
        <xdr:cNvPr id="4" name="Рисунок 3">
          <a:extLst>
            <a:ext uri="{FF2B5EF4-FFF2-40B4-BE49-F238E27FC236}">
              <a16:creationId xmlns:a16="http://schemas.microsoft.com/office/drawing/2014/main" id="{1FC4B83E-5250-4C05-91ED-A83484F52E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19575" y="3438525"/>
          <a:ext cx="952501" cy="952501"/>
        </a:xfrm>
        <a:prstGeom prst="rect">
          <a:avLst/>
        </a:prstGeom>
      </xdr:spPr>
    </xdr:pic>
    <xdr:clientData/>
  </xdr:twoCellAnchor>
  <xdr:twoCellAnchor editAs="oneCell">
    <xdr:from>
      <xdr:col>11</xdr:col>
      <xdr:colOff>152400</xdr:colOff>
      <xdr:row>27</xdr:row>
      <xdr:rowOff>85725</xdr:rowOff>
    </xdr:from>
    <xdr:to>
      <xdr:col>17</xdr:col>
      <xdr:colOff>47625</xdr:colOff>
      <xdr:row>32</xdr:row>
      <xdr:rowOff>66675</xdr:rowOff>
    </xdr:to>
    <xdr:pic>
      <xdr:nvPicPr>
        <xdr:cNvPr id="5" name="Рисунок 4">
          <a:extLst>
            <a:ext uri="{FF2B5EF4-FFF2-40B4-BE49-F238E27FC236}">
              <a16:creationId xmlns:a16="http://schemas.microsoft.com/office/drawing/2014/main" id="{F004E97D-634D-4B19-AE9C-008628F403C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48475" y="4514850"/>
          <a:ext cx="866775" cy="866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247650</xdr:colOff>
      <xdr:row>9</xdr:row>
      <xdr:rowOff>95250</xdr:rowOff>
    </xdr:from>
    <xdr:to>
      <xdr:col>7</xdr:col>
      <xdr:colOff>838200</xdr:colOff>
      <xdr:row>13</xdr:row>
      <xdr:rowOff>171450</xdr:rowOff>
    </xdr:to>
    <xdr:pic>
      <xdr:nvPicPr>
        <xdr:cNvPr id="3" name="Рисунок 2">
          <a:extLst>
            <a:ext uri="{FF2B5EF4-FFF2-40B4-BE49-F238E27FC236}">
              <a16:creationId xmlns:a16="http://schemas.microsoft.com/office/drawing/2014/main" id="{56263AC5-E40E-4D94-985D-69932F9CC1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62425" y="1381125"/>
          <a:ext cx="914400" cy="914400"/>
        </a:xfrm>
        <a:prstGeom prst="rect">
          <a:avLst/>
        </a:prstGeom>
      </xdr:spPr>
    </xdr:pic>
    <xdr:clientData/>
  </xdr:twoCellAnchor>
  <xdr:twoCellAnchor editAs="oneCell">
    <xdr:from>
      <xdr:col>9</xdr:col>
      <xdr:colOff>171450</xdr:colOff>
      <xdr:row>9</xdr:row>
      <xdr:rowOff>76200</xdr:rowOff>
    </xdr:from>
    <xdr:to>
      <xdr:col>10</xdr:col>
      <xdr:colOff>104775</xdr:colOff>
      <xdr:row>13</xdr:row>
      <xdr:rowOff>152400</xdr:rowOff>
    </xdr:to>
    <xdr:pic>
      <xdr:nvPicPr>
        <xdr:cNvPr id="4" name="Рисунок 3">
          <a:extLst>
            <a:ext uri="{FF2B5EF4-FFF2-40B4-BE49-F238E27FC236}">
              <a16:creationId xmlns:a16="http://schemas.microsoft.com/office/drawing/2014/main" id="{14ACE8B9-F419-461D-8B4C-D0A794EC5B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15000" y="1362075"/>
          <a:ext cx="914400" cy="914400"/>
        </a:xfrm>
        <a:prstGeom prst="rect">
          <a:avLst/>
        </a:prstGeom>
      </xdr:spPr>
    </xdr:pic>
    <xdr:clientData/>
  </xdr:twoCellAnchor>
  <xdr:twoCellAnchor editAs="oneCell">
    <xdr:from>
      <xdr:col>7</xdr:col>
      <xdr:colOff>914401</xdr:colOff>
      <xdr:row>10</xdr:row>
      <xdr:rowOff>28574</xdr:rowOff>
    </xdr:from>
    <xdr:to>
      <xdr:col>9</xdr:col>
      <xdr:colOff>485775</xdr:colOff>
      <xdr:row>14</xdr:row>
      <xdr:rowOff>104773</xdr:rowOff>
    </xdr:to>
    <xdr:pic>
      <xdr:nvPicPr>
        <xdr:cNvPr id="6" name="Рисунок 5">
          <a:extLst>
            <a:ext uri="{FF2B5EF4-FFF2-40B4-BE49-F238E27FC236}">
              <a16:creationId xmlns:a16="http://schemas.microsoft.com/office/drawing/2014/main" id="{D1FACD1B-AA3C-4B57-B906-F4695FF7C6A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53026" y="1552574"/>
          <a:ext cx="876299" cy="876299"/>
        </a:xfrm>
        <a:prstGeom prst="rect">
          <a:avLst/>
        </a:prstGeom>
      </xdr:spPr>
    </xdr:pic>
    <xdr:clientData/>
  </xdr:twoCellAnchor>
  <xdr:twoCellAnchor editAs="oneCell">
    <xdr:from>
      <xdr:col>12</xdr:col>
      <xdr:colOff>152400</xdr:colOff>
      <xdr:row>9</xdr:row>
      <xdr:rowOff>47625</xdr:rowOff>
    </xdr:from>
    <xdr:to>
      <xdr:col>18</xdr:col>
      <xdr:colOff>152400</xdr:colOff>
      <xdr:row>13</xdr:row>
      <xdr:rowOff>123825</xdr:rowOff>
    </xdr:to>
    <xdr:pic>
      <xdr:nvPicPr>
        <xdr:cNvPr id="8" name="Рисунок 7">
          <a:extLst>
            <a:ext uri="{FF2B5EF4-FFF2-40B4-BE49-F238E27FC236}">
              <a16:creationId xmlns:a16="http://schemas.microsoft.com/office/drawing/2014/main" id="{8570F48B-91B8-4931-AF77-95A016D5453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10400" y="1333500"/>
          <a:ext cx="914400" cy="914400"/>
        </a:xfrm>
        <a:prstGeom prst="rect">
          <a:avLst/>
        </a:prstGeom>
      </xdr:spPr>
    </xdr:pic>
    <xdr:clientData/>
  </xdr:twoCellAnchor>
  <xdr:twoCellAnchor editAs="oneCell">
    <xdr:from>
      <xdr:col>9</xdr:col>
      <xdr:colOff>904876</xdr:colOff>
      <xdr:row>9</xdr:row>
      <xdr:rowOff>238124</xdr:rowOff>
    </xdr:from>
    <xdr:to>
      <xdr:col>14</xdr:col>
      <xdr:colOff>142875</xdr:colOff>
      <xdr:row>14</xdr:row>
      <xdr:rowOff>76198</xdr:rowOff>
    </xdr:to>
    <xdr:pic>
      <xdr:nvPicPr>
        <xdr:cNvPr id="9" name="Рисунок 8">
          <a:extLst>
            <a:ext uri="{FF2B5EF4-FFF2-40B4-BE49-F238E27FC236}">
              <a16:creationId xmlns:a16="http://schemas.microsoft.com/office/drawing/2014/main" id="{258ABA9A-A511-49C6-B5A6-ADCF815D6E2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448426" y="1523999"/>
          <a:ext cx="876299" cy="876299"/>
        </a:xfrm>
        <a:prstGeom prst="rect">
          <a:avLst/>
        </a:prstGeom>
      </xdr:spPr>
    </xdr:pic>
    <xdr:clientData/>
  </xdr:twoCellAnchor>
  <xdr:twoCellAnchor editAs="oneCell">
    <xdr:from>
      <xdr:col>1</xdr:col>
      <xdr:colOff>0</xdr:colOff>
      <xdr:row>15</xdr:row>
      <xdr:rowOff>76200</xdr:rowOff>
    </xdr:from>
    <xdr:to>
      <xdr:col>1</xdr:col>
      <xdr:colOff>914400</xdr:colOff>
      <xdr:row>19</xdr:row>
      <xdr:rowOff>152400</xdr:rowOff>
    </xdr:to>
    <xdr:pic>
      <xdr:nvPicPr>
        <xdr:cNvPr id="10" name="Рисунок 9">
          <a:extLst>
            <a:ext uri="{FF2B5EF4-FFF2-40B4-BE49-F238E27FC236}">
              <a16:creationId xmlns:a16="http://schemas.microsoft.com/office/drawing/2014/main" id="{CC575BF1-A0AD-4E80-9DEA-57D12920C7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2409825"/>
          <a:ext cx="914400" cy="914400"/>
        </a:xfrm>
        <a:prstGeom prst="rect">
          <a:avLst/>
        </a:prstGeom>
      </xdr:spPr>
    </xdr:pic>
    <xdr:clientData/>
  </xdr:twoCellAnchor>
  <xdr:twoCellAnchor editAs="oneCell">
    <xdr:from>
      <xdr:col>2</xdr:col>
      <xdr:colOff>133350</xdr:colOff>
      <xdr:row>14</xdr:row>
      <xdr:rowOff>57148</xdr:rowOff>
    </xdr:from>
    <xdr:to>
      <xdr:col>4</xdr:col>
      <xdr:colOff>95250</xdr:colOff>
      <xdr:row>20</xdr:row>
      <xdr:rowOff>123823</xdr:rowOff>
    </xdr:to>
    <xdr:pic>
      <xdr:nvPicPr>
        <xdr:cNvPr id="11" name="Рисунок 10">
          <a:extLst>
            <a:ext uri="{FF2B5EF4-FFF2-40B4-BE49-F238E27FC236}">
              <a16:creationId xmlns:a16="http://schemas.microsoft.com/office/drawing/2014/main" id="{A5ADE78E-968A-4D4E-8B3A-3927E87A540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38275" y="2228848"/>
          <a:ext cx="1266825" cy="1266825"/>
        </a:xfrm>
        <a:prstGeom prst="rect">
          <a:avLst/>
        </a:prstGeom>
      </xdr:spPr>
    </xdr:pic>
    <xdr:clientData/>
  </xdr:twoCellAnchor>
  <xdr:twoCellAnchor editAs="oneCell">
    <xdr:from>
      <xdr:col>18</xdr:col>
      <xdr:colOff>38100</xdr:colOff>
      <xdr:row>20</xdr:row>
      <xdr:rowOff>57148</xdr:rowOff>
    </xdr:from>
    <xdr:to>
      <xdr:col>26</xdr:col>
      <xdr:colOff>66675</xdr:colOff>
      <xdr:row>27</xdr:row>
      <xdr:rowOff>114298</xdr:rowOff>
    </xdr:to>
    <xdr:pic>
      <xdr:nvPicPr>
        <xdr:cNvPr id="12" name="Рисунок 11">
          <a:extLst>
            <a:ext uri="{FF2B5EF4-FFF2-40B4-BE49-F238E27FC236}">
              <a16:creationId xmlns:a16="http://schemas.microsoft.com/office/drawing/2014/main" id="{2FE8F2C1-D209-41D6-9833-50AAC21284C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10500" y="3276598"/>
          <a:ext cx="1266825" cy="1266825"/>
        </a:xfrm>
        <a:prstGeom prst="rect">
          <a:avLst/>
        </a:prstGeom>
      </xdr:spPr>
    </xdr:pic>
    <xdr:clientData/>
  </xdr:twoCellAnchor>
  <xdr:twoCellAnchor editAs="oneCell">
    <xdr:from>
      <xdr:col>0</xdr:col>
      <xdr:colOff>142875</xdr:colOff>
      <xdr:row>26</xdr:row>
      <xdr:rowOff>28573</xdr:rowOff>
    </xdr:from>
    <xdr:to>
      <xdr:col>2</xdr:col>
      <xdr:colOff>104775</xdr:colOff>
      <xdr:row>33</xdr:row>
      <xdr:rowOff>85723</xdr:rowOff>
    </xdr:to>
    <xdr:pic>
      <xdr:nvPicPr>
        <xdr:cNvPr id="13" name="Рисунок 12">
          <a:extLst>
            <a:ext uri="{FF2B5EF4-FFF2-40B4-BE49-F238E27FC236}">
              <a16:creationId xmlns:a16="http://schemas.microsoft.com/office/drawing/2014/main" id="{37A49B58-3A7D-47FD-8F33-EC009E56F8F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2875" y="4295773"/>
          <a:ext cx="1266825" cy="1266825"/>
        </a:xfrm>
        <a:prstGeom prst="rect">
          <a:avLst/>
        </a:prstGeom>
      </xdr:spPr>
    </xdr:pic>
    <xdr:clientData/>
  </xdr:twoCellAnchor>
  <xdr:twoCellAnchor editAs="oneCell">
    <xdr:from>
      <xdr:col>5</xdr:col>
      <xdr:colOff>0</xdr:colOff>
      <xdr:row>27</xdr:row>
      <xdr:rowOff>76200</xdr:rowOff>
    </xdr:from>
    <xdr:to>
      <xdr:col>5</xdr:col>
      <xdr:colOff>914400</xdr:colOff>
      <xdr:row>32</xdr:row>
      <xdr:rowOff>104775</xdr:rowOff>
    </xdr:to>
    <xdr:pic>
      <xdr:nvPicPr>
        <xdr:cNvPr id="14" name="Рисунок 13">
          <a:extLst>
            <a:ext uri="{FF2B5EF4-FFF2-40B4-BE49-F238E27FC236}">
              <a16:creationId xmlns:a16="http://schemas.microsoft.com/office/drawing/2014/main" id="{72FE79EF-77B8-4ADF-A469-B1B7E2EA97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4505325"/>
          <a:ext cx="914400" cy="914400"/>
        </a:xfrm>
        <a:prstGeom prst="rect">
          <a:avLst/>
        </a:prstGeom>
      </xdr:spPr>
    </xdr:pic>
    <xdr:clientData/>
  </xdr:twoCellAnchor>
  <xdr:twoCellAnchor editAs="oneCell">
    <xdr:from>
      <xdr:col>21</xdr:col>
      <xdr:colOff>0</xdr:colOff>
      <xdr:row>27</xdr:row>
      <xdr:rowOff>66675</xdr:rowOff>
    </xdr:from>
    <xdr:to>
      <xdr:col>26</xdr:col>
      <xdr:colOff>161925</xdr:colOff>
      <xdr:row>32</xdr:row>
      <xdr:rowOff>95250</xdr:rowOff>
    </xdr:to>
    <xdr:pic>
      <xdr:nvPicPr>
        <xdr:cNvPr id="15" name="Рисунок 14">
          <a:extLst>
            <a:ext uri="{FF2B5EF4-FFF2-40B4-BE49-F238E27FC236}">
              <a16:creationId xmlns:a16="http://schemas.microsoft.com/office/drawing/2014/main" id="{37ABC73D-1E6E-458E-AA84-E2319BA971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58175" y="4495800"/>
          <a:ext cx="914400" cy="914400"/>
        </a:xfrm>
        <a:prstGeom prst="rect">
          <a:avLst/>
        </a:prstGeom>
      </xdr:spPr>
    </xdr:pic>
    <xdr:clientData/>
  </xdr:twoCellAnchor>
  <xdr:twoCellAnchor editAs="oneCell">
    <xdr:from>
      <xdr:col>8</xdr:col>
      <xdr:colOff>123825</xdr:colOff>
      <xdr:row>26</xdr:row>
      <xdr:rowOff>47623</xdr:rowOff>
    </xdr:from>
    <xdr:to>
      <xdr:col>10</xdr:col>
      <xdr:colOff>85725</xdr:colOff>
      <xdr:row>33</xdr:row>
      <xdr:rowOff>104773</xdr:rowOff>
    </xdr:to>
    <xdr:pic>
      <xdr:nvPicPr>
        <xdr:cNvPr id="17" name="Рисунок 16">
          <a:extLst>
            <a:ext uri="{FF2B5EF4-FFF2-40B4-BE49-F238E27FC236}">
              <a16:creationId xmlns:a16="http://schemas.microsoft.com/office/drawing/2014/main" id="{2CEB99DC-0107-4572-867E-09FDAE0470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343525" y="4314823"/>
          <a:ext cx="1266825" cy="1266825"/>
        </a:xfrm>
        <a:prstGeom prst="rect">
          <a:avLst/>
        </a:prstGeom>
      </xdr:spPr>
    </xdr:pic>
    <xdr:clientData/>
  </xdr:twoCellAnchor>
  <xdr:twoCellAnchor editAs="oneCell">
    <xdr:from>
      <xdr:col>11</xdr:col>
      <xdr:colOff>19050</xdr:colOff>
      <xdr:row>27</xdr:row>
      <xdr:rowOff>38099</xdr:rowOff>
    </xdr:from>
    <xdr:to>
      <xdr:col>17</xdr:col>
      <xdr:colOff>85725</xdr:colOff>
      <xdr:row>33</xdr:row>
      <xdr:rowOff>28574</xdr:rowOff>
    </xdr:to>
    <xdr:pic>
      <xdr:nvPicPr>
        <xdr:cNvPr id="19" name="Рисунок 18">
          <a:extLst>
            <a:ext uri="{FF2B5EF4-FFF2-40B4-BE49-F238E27FC236}">
              <a16:creationId xmlns:a16="http://schemas.microsoft.com/office/drawing/2014/main" id="{A2575E84-8A77-421D-89A4-DCC94E7B754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15125" y="4467224"/>
          <a:ext cx="1038225" cy="1038225"/>
        </a:xfrm>
        <a:prstGeom prst="rect">
          <a:avLst/>
        </a:prstGeom>
      </xdr:spPr>
    </xdr:pic>
    <xdr:clientData/>
  </xdr:twoCellAnchor>
  <xdr:twoCellAnchor editAs="oneCell">
    <xdr:from>
      <xdr:col>18</xdr:col>
      <xdr:colOff>57149</xdr:colOff>
      <xdr:row>29</xdr:row>
      <xdr:rowOff>47625</xdr:rowOff>
    </xdr:from>
    <xdr:to>
      <xdr:col>22</xdr:col>
      <xdr:colOff>28574</xdr:colOff>
      <xdr:row>33</xdr:row>
      <xdr:rowOff>19050</xdr:rowOff>
    </xdr:to>
    <xdr:pic>
      <xdr:nvPicPr>
        <xdr:cNvPr id="20" name="Рисунок 19">
          <a:extLst>
            <a:ext uri="{FF2B5EF4-FFF2-40B4-BE49-F238E27FC236}">
              <a16:creationId xmlns:a16="http://schemas.microsoft.com/office/drawing/2014/main" id="{C99A4B74-DED2-40B6-B8DE-F13EC27C070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9549" y="4876800"/>
          <a:ext cx="619125" cy="619125"/>
        </a:xfrm>
        <a:prstGeom prst="rect">
          <a:avLst/>
        </a:prstGeom>
      </xdr:spPr>
    </xdr:pic>
    <xdr:clientData/>
  </xdr:twoCellAnchor>
  <xdr:twoCellAnchor editAs="oneCell">
    <xdr:from>
      <xdr:col>0</xdr:col>
      <xdr:colOff>219075</xdr:colOff>
      <xdr:row>33</xdr:row>
      <xdr:rowOff>19049</xdr:rowOff>
    </xdr:from>
    <xdr:to>
      <xdr:col>1</xdr:col>
      <xdr:colOff>933450</xdr:colOff>
      <xdr:row>39</xdr:row>
      <xdr:rowOff>9524</xdr:rowOff>
    </xdr:to>
    <xdr:pic>
      <xdr:nvPicPr>
        <xdr:cNvPr id="21" name="Рисунок 20">
          <a:extLst>
            <a:ext uri="{FF2B5EF4-FFF2-40B4-BE49-F238E27FC236}">
              <a16:creationId xmlns:a16="http://schemas.microsoft.com/office/drawing/2014/main" id="{5727BCE1-F677-4F97-8DA1-5E68DE8BEDE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9075" y="5495924"/>
          <a:ext cx="1038225" cy="1038225"/>
        </a:xfrm>
        <a:prstGeom prst="rect">
          <a:avLst/>
        </a:prstGeom>
      </xdr:spPr>
    </xdr:pic>
    <xdr:clientData/>
  </xdr:twoCellAnchor>
  <xdr:twoCellAnchor editAs="oneCell">
    <xdr:from>
      <xdr:col>4</xdr:col>
      <xdr:colOff>200025</xdr:colOff>
      <xdr:row>32</xdr:row>
      <xdr:rowOff>152400</xdr:rowOff>
    </xdr:from>
    <xdr:to>
      <xdr:col>5</xdr:col>
      <xdr:colOff>962025</xdr:colOff>
      <xdr:row>39</xdr:row>
      <xdr:rowOff>28575</xdr:rowOff>
    </xdr:to>
    <xdr:pic>
      <xdr:nvPicPr>
        <xdr:cNvPr id="23" name="Рисунок 22">
          <a:extLst>
            <a:ext uri="{FF2B5EF4-FFF2-40B4-BE49-F238E27FC236}">
              <a16:creationId xmlns:a16="http://schemas.microsoft.com/office/drawing/2014/main" id="{7CC0EA3E-357E-4B88-A3AF-F2557FC4791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809875" y="5467350"/>
          <a:ext cx="1085850" cy="1085850"/>
        </a:xfrm>
        <a:prstGeom prst="rect">
          <a:avLst/>
        </a:prstGeom>
      </xdr:spPr>
    </xdr:pic>
    <xdr:clientData/>
  </xdr:twoCellAnchor>
  <xdr:twoCellAnchor editAs="oneCell">
    <xdr:from>
      <xdr:col>11</xdr:col>
      <xdr:colOff>133350</xdr:colOff>
      <xdr:row>33</xdr:row>
      <xdr:rowOff>66675</xdr:rowOff>
    </xdr:from>
    <xdr:to>
      <xdr:col>17</xdr:col>
      <xdr:colOff>76200</xdr:colOff>
      <xdr:row>38</xdr:row>
      <xdr:rowOff>95250</xdr:rowOff>
    </xdr:to>
    <xdr:pic>
      <xdr:nvPicPr>
        <xdr:cNvPr id="24" name="Рисунок 23">
          <a:extLst>
            <a:ext uri="{FF2B5EF4-FFF2-40B4-BE49-F238E27FC236}">
              <a16:creationId xmlns:a16="http://schemas.microsoft.com/office/drawing/2014/main" id="{43187397-BE44-4862-A5C5-03456E55C5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29425" y="5543550"/>
          <a:ext cx="914400" cy="914400"/>
        </a:xfrm>
        <a:prstGeom prst="rect">
          <a:avLst/>
        </a:prstGeom>
      </xdr:spPr>
    </xdr:pic>
    <xdr:clientData/>
  </xdr:twoCellAnchor>
  <xdr:twoCellAnchor editAs="oneCell">
    <xdr:from>
      <xdr:col>21</xdr:col>
      <xdr:colOff>28575</xdr:colOff>
      <xdr:row>33</xdr:row>
      <xdr:rowOff>66675</xdr:rowOff>
    </xdr:from>
    <xdr:to>
      <xdr:col>26</xdr:col>
      <xdr:colOff>190500</xdr:colOff>
      <xdr:row>38</xdr:row>
      <xdr:rowOff>95250</xdr:rowOff>
    </xdr:to>
    <xdr:pic>
      <xdr:nvPicPr>
        <xdr:cNvPr id="25" name="Рисунок 24">
          <a:extLst>
            <a:ext uri="{FF2B5EF4-FFF2-40B4-BE49-F238E27FC236}">
              <a16:creationId xmlns:a16="http://schemas.microsoft.com/office/drawing/2014/main" id="{CBAA8673-4F2B-44A8-ADE7-2062DD3757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86750" y="5543550"/>
          <a:ext cx="914400" cy="914400"/>
        </a:xfrm>
        <a:prstGeom prst="rect">
          <a:avLst/>
        </a:prstGeom>
      </xdr:spPr>
    </xdr:pic>
    <xdr:clientData/>
  </xdr:twoCellAnchor>
  <xdr:twoCellAnchor editAs="oneCell">
    <xdr:from>
      <xdr:col>6</xdr:col>
      <xdr:colOff>152400</xdr:colOff>
      <xdr:row>32</xdr:row>
      <xdr:rowOff>133349</xdr:rowOff>
    </xdr:from>
    <xdr:to>
      <xdr:col>7</xdr:col>
      <xdr:colOff>952499</xdr:colOff>
      <xdr:row>39</xdr:row>
      <xdr:rowOff>47623</xdr:rowOff>
    </xdr:to>
    <xdr:pic>
      <xdr:nvPicPr>
        <xdr:cNvPr id="28" name="Рисунок 27">
          <a:extLst>
            <a:ext uri="{FF2B5EF4-FFF2-40B4-BE49-F238E27FC236}">
              <a16:creationId xmlns:a16="http://schemas.microsoft.com/office/drawing/2014/main" id="{E5475C9B-1489-4184-9F32-5FFD36803A4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67175" y="5448299"/>
          <a:ext cx="1123949" cy="1123949"/>
        </a:xfrm>
        <a:prstGeom prst="rect">
          <a:avLst/>
        </a:prstGeom>
      </xdr:spPr>
    </xdr:pic>
    <xdr:clientData/>
  </xdr:twoCellAnchor>
  <xdr:twoCellAnchor editAs="oneCell">
    <xdr:from>
      <xdr:col>18</xdr:col>
      <xdr:colOff>47626</xdr:colOff>
      <xdr:row>35</xdr:row>
      <xdr:rowOff>0</xdr:rowOff>
    </xdr:from>
    <xdr:to>
      <xdr:col>22</xdr:col>
      <xdr:colOff>66674</xdr:colOff>
      <xdr:row>39</xdr:row>
      <xdr:rowOff>19048</xdr:rowOff>
    </xdr:to>
    <xdr:pic>
      <xdr:nvPicPr>
        <xdr:cNvPr id="29" name="Рисунок 28">
          <a:extLst>
            <a:ext uri="{FF2B5EF4-FFF2-40B4-BE49-F238E27FC236}">
              <a16:creationId xmlns:a16="http://schemas.microsoft.com/office/drawing/2014/main" id="{B71B2B9F-00EC-43FE-B631-1CAFA1A5138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6" y="5876925"/>
          <a:ext cx="666748" cy="6667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219075</xdr:colOff>
      <xdr:row>9</xdr:row>
      <xdr:rowOff>9525</xdr:rowOff>
    </xdr:from>
    <xdr:to>
      <xdr:col>1</xdr:col>
      <xdr:colOff>933450</xdr:colOff>
      <xdr:row>14</xdr:row>
      <xdr:rowOff>9525</xdr:rowOff>
    </xdr:to>
    <xdr:pic>
      <xdr:nvPicPr>
        <xdr:cNvPr id="11" name="Рисунок 10">
          <a:extLst>
            <a:ext uri="{FF2B5EF4-FFF2-40B4-BE49-F238E27FC236}">
              <a16:creationId xmlns:a16="http://schemas.microsoft.com/office/drawing/2014/main" id="{BDCC7116-B092-4B05-B565-CEAE96CBCD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9075" y="1295400"/>
          <a:ext cx="1038225" cy="1038225"/>
        </a:xfrm>
        <a:prstGeom prst="rect">
          <a:avLst/>
        </a:prstGeom>
      </xdr:spPr>
    </xdr:pic>
    <xdr:clientData/>
  </xdr:twoCellAnchor>
  <xdr:twoCellAnchor editAs="oneCell">
    <xdr:from>
      <xdr:col>4</xdr:col>
      <xdr:colOff>200025</xdr:colOff>
      <xdr:row>8</xdr:row>
      <xdr:rowOff>247651</xdr:rowOff>
    </xdr:from>
    <xdr:to>
      <xdr:col>5</xdr:col>
      <xdr:colOff>962025</xdr:colOff>
      <xdr:row>14</xdr:row>
      <xdr:rowOff>28576</xdr:rowOff>
    </xdr:to>
    <xdr:pic>
      <xdr:nvPicPr>
        <xdr:cNvPr id="12" name="Рисунок 11">
          <a:extLst>
            <a:ext uri="{FF2B5EF4-FFF2-40B4-BE49-F238E27FC236}">
              <a16:creationId xmlns:a16="http://schemas.microsoft.com/office/drawing/2014/main" id="{68F2C177-AD7F-4B5E-98C9-64F336D4F3F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9875" y="1266826"/>
          <a:ext cx="1085850" cy="1085850"/>
        </a:xfrm>
        <a:prstGeom prst="rect">
          <a:avLst/>
        </a:prstGeom>
      </xdr:spPr>
    </xdr:pic>
    <xdr:clientData/>
  </xdr:twoCellAnchor>
  <xdr:twoCellAnchor editAs="oneCell">
    <xdr:from>
      <xdr:col>11</xdr:col>
      <xdr:colOff>133350</xdr:colOff>
      <xdr:row>9</xdr:row>
      <xdr:rowOff>57151</xdr:rowOff>
    </xdr:from>
    <xdr:to>
      <xdr:col>17</xdr:col>
      <xdr:colOff>76200</xdr:colOff>
      <xdr:row>13</xdr:row>
      <xdr:rowOff>133351</xdr:rowOff>
    </xdr:to>
    <xdr:pic>
      <xdr:nvPicPr>
        <xdr:cNvPr id="13" name="Рисунок 12">
          <a:extLst>
            <a:ext uri="{FF2B5EF4-FFF2-40B4-BE49-F238E27FC236}">
              <a16:creationId xmlns:a16="http://schemas.microsoft.com/office/drawing/2014/main" id="{0EF16F8C-B6C6-4D2E-BF1E-F85B440030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29425" y="1343026"/>
          <a:ext cx="914400" cy="914400"/>
        </a:xfrm>
        <a:prstGeom prst="rect">
          <a:avLst/>
        </a:prstGeom>
      </xdr:spPr>
    </xdr:pic>
    <xdr:clientData/>
  </xdr:twoCellAnchor>
  <xdr:twoCellAnchor editAs="oneCell">
    <xdr:from>
      <xdr:col>21</xdr:col>
      <xdr:colOff>28575</xdr:colOff>
      <xdr:row>9</xdr:row>
      <xdr:rowOff>57151</xdr:rowOff>
    </xdr:from>
    <xdr:to>
      <xdr:col>26</xdr:col>
      <xdr:colOff>190500</xdr:colOff>
      <xdr:row>13</xdr:row>
      <xdr:rowOff>133351</xdr:rowOff>
    </xdr:to>
    <xdr:pic>
      <xdr:nvPicPr>
        <xdr:cNvPr id="14" name="Рисунок 13">
          <a:extLst>
            <a:ext uri="{FF2B5EF4-FFF2-40B4-BE49-F238E27FC236}">
              <a16:creationId xmlns:a16="http://schemas.microsoft.com/office/drawing/2014/main" id="{DCEC606C-9853-4287-AD2C-E9464F527F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86750" y="1343026"/>
          <a:ext cx="914400" cy="914400"/>
        </a:xfrm>
        <a:prstGeom prst="rect">
          <a:avLst/>
        </a:prstGeom>
      </xdr:spPr>
    </xdr:pic>
    <xdr:clientData/>
  </xdr:twoCellAnchor>
  <xdr:twoCellAnchor editAs="oneCell">
    <xdr:from>
      <xdr:col>6</xdr:col>
      <xdr:colOff>152400</xdr:colOff>
      <xdr:row>8</xdr:row>
      <xdr:rowOff>228600</xdr:rowOff>
    </xdr:from>
    <xdr:to>
      <xdr:col>7</xdr:col>
      <xdr:colOff>952499</xdr:colOff>
      <xdr:row>14</xdr:row>
      <xdr:rowOff>47624</xdr:rowOff>
    </xdr:to>
    <xdr:pic>
      <xdr:nvPicPr>
        <xdr:cNvPr id="15" name="Рисунок 14">
          <a:extLst>
            <a:ext uri="{FF2B5EF4-FFF2-40B4-BE49-F238E27FC236}">
              <a16:creationId xmlns:a16="http://schemas.microsoft.com/office/drawing/2014/main" id="{7DFC166A-B26F-4A1F-B190-2780EB3C62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067175" y="1247775"/>
          <a:ext cx="1123949" cy="1123949"/>
        </a:xfrm>
        <a:prstGeom prst="rect">
          <a:avLst/>
        </a:prstGeom>
      </xdr:spPr>
    </xdr:pic>
    <xdr:clientData/>
  </xdr:twoCellAnchor>
  <xdr:twoCellAnchor editAs="oneCell">
    <xdr:from>
      <xdr:col>18</xdr:col>
      <xdr:colOff>47626</xdr:colOff>
      <xdr:row>10</xdr:row>
      <xdr:rowOff>152401</xdr:rowOff>
    </xdr:from>
    <xdr:to>
      <xdr:col>22</xdr:col>
      <xdr:colOff>66674</xdr:colOff>
      <xdr:row>14</xdr:row>
      <xdr:rowOff>19049</xdr:rowOff>
    </xdr:to>
    <xdr:pic>
      <xdr:nvPicPr>
        <xdr:cNvPr id="16" name="Рисунок 15">
          <a:extLst>
            <a:ext uri="{FF2B5EF4-FFF2-40B4-BE49-F238E27FC236}">
              <a16:creationId xmlns:a16="http://schemas.microsoft.com/office/drawing/2014/main" id="{7E840A13-A960-45F6-A7F9-49B371EFF2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6" y="1676401"/>
          <a:ext cx="666748" cy="666748"/>
        </a:xfrm>
        <a:prstGeom prst="rect">
          <a:avLst/>
        </a:prstGeom>
      </xdr:spPr>
    </xdr:pic>
    <xdr:clientData/>
  </xdr:twoCellAnchor>
  <xdr:twoCellAnchor editAs="oneCell">
    <xdr:from>
      <xdr:col>0</xdr:col>
      <xdr:colOff>276226</xdr:colOff>
      <xdr:row>15</xdr:row>
      <xdr:rowOff>28576</xdr:rowOff>
    </xdr:from>
    <xdr:to>
      <xdr:col>1</xdr:col>
      <xdr:colOff>942976</xdr:colOff>
      <xdr:row>19</xdr:row>
      <xdr:rowOff>180976</xdr:rowOff>
    </xdr:to>
    <xdr:pic>
      <xdr:nvPicPr>
        <xdr:cNvPr id="18" name="Рисунок 17">
          <a:extLst>
            <a:ext uri="{FF2B5EF4-FFF2-40B4-BE49-F238E27FC236}">
              <a16:creationId xmlns:a16="http://schemas.microsoft.com/office/drawing/2014/main" id="{07E4B9CA-1ABD-4A36-8A06-3FF03D2C25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6" y="2362201"/>
          <a:ext cx="990600" cy="990600"/>
        </a:xfrm>
        <a:prstGeom prst="rect">
          <a:avLst/>
        </a:prstGeom>
      </xdr:spPr>
    </xdr:pic>
    <xdr:clientData/>
  </xdr:twoCellAnchor>
  <xdr:twoCellAnchor editAs="oneCell">
    <xdr:from>
      <xdr:col>4</xdr:col>
      <xdr:colOff>57151</xdr:colOff>
      <xdr:row>16</xdr:row>
      <xdr:rowOff>38100</xdr:rowOff>
    </xdr:from>
    <xdr:to>
      <xdr:col>5</xdr:col>
      <xdr:colOff>466727</xdr:colOff>
      <xdr:row>19</xdr:row>
      <xdr:rowOff>171451</xdr:rowOff>
    </xdr:to>
    <xdr:pic>
      <xdr:nvPicPr>
        <xdr:cNvPr id="19" name="Рисунок 18">
          <a:extLst>
            <a:ext uri="{FF2B5EF4-FFF2-40B4-BE49-F238E27FC236}">
              <a16:creationId xmlns:a16="http://schemas.microsoft.com/office/drawing/2014/main" id="{87C8029D-52C4-451D-86E3-6FED9A7B52F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67001" y="2609850"/>
          <a:ext cx="733426" cy="733426"/>
        </a:xfrm>
        <a:prstGeom prst="rect">
          <a:avLst/>
        </a:prstGeom>
      </xdr:spPr>
    </xdr:pic>
    <xdr:clientData/>
  </xdr:twoCellAnchor>
  <xdr:twoCellAnchor editAs="oneCell">
    <xdr:from>
      <xdr:col>5</xdr:col>
      <xdr:colOff>247650</xdr:colOff>
      <xdr:row>15</xdr:row>
      <xdr:rowOff>57151</xdr:rowOff>
    </xdr:from>
    <xdr:to>
      <xdr:col>6</xdr:col>
      <xdr:colOff>180975</xdr:colOff>
      <xdr:row>19</xdr:row>
      <xdr:rowOff>133351</xdr:rowOff>
    </xdr:to>
    <xdr:pic>
      <xdr:nvPicPr>
        <xdr:cNvPr id="20" name="Рисунок 19">
          <a:extLst>
            <a:ext uri="{FF2B5EF4-FFF2-40B4-BE49-F238E27FC236}">
              <a16:creationId xmlns:a16="http://schemas.microsoft.com/office/drawing/2014/main" id="{8E507D80-DDE6-4D06-BBEC-57F4FF7742B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1350" y="2390776"/>
          <a:ext cx="914400" cy="914400"/>
        </a:xfrm>
        <a:prstGeom prst="rect">
          <a:avLst/>
        </a:prstGeom>
      </xdr:spPr>
    </xdr:pic>
    <xdr:clientData/>
  </xdr:twoCellAnchor>
  <xdr:twoCellAnchor editAs="oneCell">
    <xdr:from>
      <xdr:col>8</xdr:col>
      <xdr:colOff>219076</xdr:colOff>
      <xdr:row>15</xdr:row>
      <xdr:rowOff>28576</xdr:rowOff>
    </xdr:from>
    <xdr:to>
      <xdr:col>9</xdr:col>
      <xdr:colOff>885826</xdr:colOff>
      <xdr:row>19</xdr:row>
      <xdr:rowOff>180976</xdr:rowOff>
    </xdr:to>
    <xdr:pic>
      <xdr:nvPicPr>
        <xdr:cNvPr id="21" name="Рисунок 20">
          <a:extLst>
            <a:ext uri="{FF2B5EF4-FFF2-40B4-BE49-F238E27FC236}">
              <a16:creationId xmlns:a16="http://schemas.microsoft.com/office/drawing/2014/main" id="{F6EEA7AE-5152-4313-AB68-1585C91F935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6" y="2362201"/>
          <a:ext cx="990600" cy="990600"/>
        </a:xfrm>
        <a:prstGeom prst="rect">
          <a:avLst/>
        </a:prstGeom>
      </xdr:spPr>
    </xdr:pic>
    <xdr:clientData/>
  </xdr:twoCellAnchor>
  <xdr:twoCellAnchor editAs="oneCell">
    <xdr:from>
      <xdr:col>20</xdr:col>
      <xdr:colOff>9525</xdr:colOff>
      <xdr:row>15</xdr:row>
      <xdr:rowOff>47626</xdr:rowOff>
    </xdr:from>
    <xdr:to>
      <xdr:col>26</xdr:col>
      <xdr:colOff>9525</xdr:colOff>
      <xdr:row>19</xdr:row>
      <xdr:rowOff>123826</xdr:rowOff>
    </xdr:to>
    <xdr:pic>
      <xdr:nvPicPr>
        <xdr:cNvPr id="22" name="Рисунок 21">
          <a:extLst>
            <a:ext uri="{FF2B5EF4-FFF2-40B4-BE49-F238E27FC236}">
              <a16:creationId xmlns:a16="http://schemas.microsoft.com/office/drawing/2014/main" id="{10919FDA-5294-45AE-9024-AC05451D87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105775" y="2381251"/>
          <a:ext cx="914400" cy="914400"/>
        </a:xfrm>
        <a:prstGeom prst="rect">
          <a:avLst/>
        </a:prstGeom>
      </xdr:spPr>
    </xdr:pic>
    <xdr:clientData/>
  </xdr:twoCellAnchor>
  <xdr:twoCellAnchor editAs="oneCell">
    <xdr:from>
      <xdr:col>0</xdr:col>
      <xdr:colOff>19051</xdr:colOff>
      <xdr:row>22</xdr:row>
      <xdr:rowOff>28575</xdr:rowOff>
    </xdr:from>
    <xdr:to>
      <xdr:col>1</xdr:col>
      <xdr:colOff>428627</xdr:colOff>
      <xdr:row>26</xdr:row>
      <xdr:rowOff>114301</xdr:rowOff>
    </xdr:to>
    <xdr:pic>
      <xdr:nvPicPr>
        <xdr:cNvPr id="24" name="Рисунок 23">
          <a:extLst>
            <a:ext uri="{FF2B5EF4-FFF2-40B4-BE49-F238E27FC236}">
              <a16:creationId xmlns:a16="http://schemas.microsoft.com/office/drawing/2014/main" id="{FBD62664-D81C-41BC-ADD6-155B9849B1A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051" y="3648075"/>
          <a:ext cx="733426" cy="733426"/>
        </a:xfrm>
        <a:prstGeom prst="rect">
          <a:avLst/>
        </a:prstGeom>
      </xdr:spPr>
    </xdr:pic>
    <xdr:clientData/>
  </xdr:twoCellAnchor>
  <xdr:twoCellAnchor editAs="oneCell">
    <xdr:from>
      <xdr:col>1</xdr:col>
      <xdr:colOff>209550</xdr:colOff>
      <xdr:row>21</xdr:row>
      <xdr:rowOff>47626</xdr:rowOff>
    </xdr:from>
    <xdr:to>
      <xdr:col>2</xdr:col>
      <xdr:colOff>142875</xdr:colOff>
      <xdr:row>26</xdr:row>
      <xdr:rowOff>76201</xdr:rowOff>
    </xdr:to>
    <xdr:pic>
      <xdr:nvPicPr>
        <xdr:cNvPr id="25" name="Рисунок 24">
          <a:extLst>
            <a:ext uri="{FF2B5EF4-FFF2-40B4-BE49-F238E27FC236}">
              <a16:creationId xmlns:a16="http://schemas.microsoft.com/office/drawing/2014/main" id="{3BF6FAFC-B855-458B-A26A-E6339479ED4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33400" y="3429001"/>
          <a:ext cx="914400" cy="914400"/>
        </a:xfrm>
        <a:prstGeom prst="rect">
          <a:avLst/>
        </a:prstGeom>
      </xdr:spPr>
    </xdr:pic>
    <xdr:clientData/>
  </xdr:twoCellAnchor>
  <xdr:twoCellAnchor editAs="oneCell">
    <xdr:from>
      <xdr:col>2</xdr:col>
      <xdr:colOff>323849</xdr:colOff>
      <xdr:row>21</xdr:row>
      <xdr:rowOff>76200</xdr:rowOff>
    </xdr:from>
    <xdr:to>
      <xdr:col>3</xdr:col>
      <xdr:colOff>942974</xdr:colOff>
      <xdr:row>26</xdr:row>
      <xdr:rowOff>133350</xdr:rowOff>
    </xdr:to>
    <xdr:pic>
      <xdr:nvPicPr>
        <xdr:cNvPr id="27" name="Рисунок 26">
          <a:extLst>
            <a:ext uri="{FF2B5EF4-FFF2-40B4-BE49-F238E27FC236}">
              <a16:creationId xmlns:a16="http://schemas.microsoft.com/office/drawing/2014/main" id="{30CA80B5-280B-4CF7-9BA9-18D9BFE2A5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28774" y="3457575"/>
          <a:ext cx="942975" cy="942975"/>
        </a:xfrm>
        <a:prstGeom prst="rect">
          <a:avLst/>
        </a:prstGeom>
      </xdr:spPr>
    </xdr:pic>
    <xdr:clientData/>
  </xdr:twoCellAnchor>
  <xdr:twoCellAnchor editAs="oneCell">
    <xdr:from>
      <xdr:col>5</xdr:col>
      <xdr:colOff>95250</xdr:colOff>
      <xdr:row>21</xdr:row>
      <xdr:rowOff>47626</xdr:rowOff>
    </xdr:from>
    <xdr:to>
      <xdr:col>6</xdr:col>
      <xdr:colOff>28575</xdr:colOff>
      <xdr:row>26</xdr:row>
      <xdr:rowOff>76201</xdr:rowOff>
    </xdr:to>
    <xdr:pic>
      <xdr:nvPicPr>
        <xdr:cNvPr id="28" name="Рисунок 27">
          <a:extLst>
            <a:ext uri="{FF2B5EF4-FFF2-40B4-BE49-F238E27FC236}">
              <a16:creationId xmlns:a16="http://schemas.microsoft.com/office/drawing/2014/main" id="{D16401AA-6FBE-41B3-971E-02A946AB5D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28950" y="3429001"/>
          <a:ext cx="914400" cy="914400"/>
        </a:xfrm>
        <a:prstGeom prst="rect">
          <a:avLst/>
        </a:prstGeom>
      </xdr:spPr>
    </xdr:pic>
    <xdr:clientData/>
  </xdr:twoCellAnchor>
  <xdr:twoCellAnchor editAs="oneCell">
    <xdr:from>
      <xdr:col>9</xdr:col>
      <xdr:colOff>209550</xdr:colOff>
      <xdr:row>21</xdr:row>
      <xdr:rowOff>47626</xdr:rowOff>
    </xdr:from>
    <xdr:to>
      <xdr:col>10</xdr:col>
      <xdr:colOff>142875</xdr:colOff>
      <xdr:row>26</xdr:row>
      <xdr:rowOff>76201</xdr:rowOff>
    </xdr:to>
    <xdr:pic>
      <xdr:nvPicPr>
        <xdr:cNvPr id="29" name="Рисунок 28">
          <a:extLst>
            <a:ext uri="{FF2B5EF4-FFF2-40B4-BE49-F238E27FC236}">
              <a16:creationId xmlns:a16="http://schemas.microsoft.com/office/drawing/2014/main" id="{8360EB57-ACD0-4273-8C30-A65C3E8938A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53100" y="3429001"/>
          <a:ext cx="914400" cy="914400"/>
        </a:xfrm>
        <a:prstGeom prst="rect">
          <a:avLst/>
        </a:prstGeom>
      </xdr:spPr>
    </xdr:pic>
    <xdr:clientData/>
  </xdr:twoCellAnchor>
  <xdr:twoCellAnchor editAs="oneCell">
    <xdr:from>
      <xdr:col>7</xdr:col>
      <xdr:colOff>952499</xdr:colOff>
      <xdr:row>22</xdr:row>
      <xdr:rowOff>38099</xdr:rowOff>
    </xdr:from>
    <xdr:to>
      <xdr:col>9</xdr:col>
      <xdr:colOff>428625</xdr:colOff>
      <xdr:row>27</xdr:row>
      <xdr:rowOff>9525</xdr:rowOff>
    </xdr:to>
    <xdr:pic>
      <xdr:nvPicPr>
        <xdr:cNvPr id="30" name="Рисунок 29">
          <a:extLst>
            <a:ext uri="{FF2B5EF4-FFF2-40B4-BE49-F238E27FC236}">
              <a16:creationId xmlns:a16="http://schemas.microsoft.com/office/drawing/2014/main" id="{8495D9BD-D223-45A3-B628-B918B0B406B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91124" y="3657599"/>
          <a:ext cx="781051" cy="781051"/>
        </a:xfrm>
        <a:prstGeom prst="rect">
          <a:avLst/>
        </a:prstGeom>
      </xdr:spPr>
    </xdr:pic>
    <xdr:clientData/>
  </xdr:twoCellAnchor>
  <xdr:twoCellAnchor editAs="oneCell">
    <xdr:from>
      <xdr:col>10</xdr:col>
      <xdr:colOff>19051</xdr:colOff>
      <xdr:row>20</xdr:row>
      <xdr:rowOff>142875</xdr:rowOff>
    </xdr:from>
    <xdr:to>
      <xdr:col>18</xdr:col>
      <xdr:colOff>0</xdr:colOff>
      <xdr:row>27</xdr:row>
      <xdr:rowOff>161924</xdr:rowOff>
    </xdr:to>
    <xdr:pic>
      <xdr:nvPicPr>
        <xdr:cNvPr id="32" name="Рисунок 31">
          <a:extLst>
            <a:ext uri="{FF2B5EF4-FFF2-40B4-BE49-F238E27FC236}">
              <a16:creationId xmlns:a16="http://schemas.microsoft.com/office/drawing/2014/main" id="{94ADCE42-0F4A-43C9-86BD-6AAF071D612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543676" y="3362325"/>
          <a:ext cx="1228724" cy="1228724"/>
        </a:xfrm>
        <a:prstGeom prst="rect">
          <a:avLst/>
        </a:prstGeom>
      </xdr:spPr>
    </xdr:pic>
    <xdr:clientData/>
  </xdr:twoCellAnchor>
  <xdr:twoCellAnchor editAs="oneCell">
    <xdr:from>
      <xdr:col>21</xdr:col>
      <xdr:colOff>114301</xdr:colOff>
      <xdr:row>21</xdr:row>
      <xdr:rowOff>47626</xdr:rowOff>
    </xdr:from>
    <xdr:to>
      <xdr:col>26</xdr:col>
      <xdr:colOff>95250</xdr:colOff>
      <xdr:row>25</xdr:row>
      <xdr:rowOff>57150</xdr:rowOff>
    </xdr:to>
    <xdr:pic>
      <xdr:nvPicPr>
        <xdr:cNvPr id="33" name="Рисунок 32">
          <a:extLst>
            <a:ext uri="{FF2B5EF4-FFF2-40B4-BE49-F238E27FC236}">
              <a16:creationId xmlns:a16="http://schemas.microsoft.com/office/drawing/2014/main" id="{FE3ADA2B-1BEB-444E-84C7-FA29670306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372476" y="3429001"/>
          <a:ext cx="733424" cy="733424"/>
        </a:xfrm>
        <a:prstGeom prst="rect">
          <a:avLst/>
        </a:prstGeom>
      </xdr:spPr>
    </xdr:pic>
    <xdr:clientData/>
  </xdr:twoCellAnchor>
  <xdr:twoCellAnchor editAs="oneCell">
    <xdr:from>
      <xdr:col>18</xdr:col>
      <xdr:colOff>38101</xdr:colOff>
      <xdr:row>22</xdr:row>
      <xdr:rowOff>114299</xdr:rowOff>
    </xdr:from>
    <xdr:to>
      <xdr:col>23</xdr:col>
      <xdr:colOff>47625</xdr:colOff>
      <xdr:row>27</xdr:row>
      <xdr:rowOff>123823</xdr:rowOff>
    </xdr:to>
    <xdr:pic>
      <xdr:nvPicPr>
        <xdr:cNvPr id="34" name="Рисунок 33">
          <a:extLst>
            <a:ext uri="{FF2B5EF4-FFF2-40B4-BE49-F238E27FC236}">
              <a16:creationId xmlns:a16="http://schemas.microsoft.com/office/drawing/2014/main" id="{4B864491-6399-40C3-96CD-FB9CD5FF69B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10501" y="3733799"/>
          <a:ext cx="819149" cy="819149"/>
        </a:xfrm>
        <a:prstGeom prst="rect">
          <a:avLst/>
        </a:prstGeom>
      </xdr:spPr>
    </xdr:pic>
    <xdr:clientData/>
  </xdr:twoCellAnchor>
  <xdr:twoCellAnchor editAs="oneCell">
    <xdr:from>
      <xdr:col>11</xdr:col>
      <xdr:colOff>142875</xdr:colOff>
      <xdr:row>33</xdr:row>
      <xdr:rowOff>104775</xdr:rowOff>
    </xdr:from>
    <xdr:to>
      <xdr:col>17</xdr:col>
      <xdr:colOff>66674</xdr:colOff>
      <xdr:row>38</xdr:row>
      <xdr:rowOff>114299</xdr:rowOff>
    </xdr:to>
    <xdr:pic>
      <xdr:nvPicPr>
        <xdr:cNvPr id="36" name="Рисунок 35">
          <a:extLst>
            <a:ext uri="{FF2B5EF4-FFF2-40B4-BE49-F238E27FC236}">
              <a16:creationId xmlns:a16="http://schemas.microsoft.com/office/drawing/2014/main" id="{5EEA6833-AECA-4128-9B9A-FB7045C47C7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38950" y="5581650"/>
          <a:ext cx="895349" cy="895349"/>
        </a:xfrm>
        <a:prstGeom prst="rect">
          <a:avLst/>
        </a:prstGeom>
      </xdr:spPr>
    </xdr:pic>
    <xdr:clientData/>
  </xdr:twoCellAnchor>
  <xdr:twoCellAnchor editAs="oneCell">
    <xdr:from>
      <xdr:col>0</xdr:col>
      <xdr:colOff>47626</xdr:colOff>
      <xdr:row>38</xdr:row>
      <xdr:rowOff>152400</xdr:rowOff>
    </xdr:from>
    <xdr:to>
      <xdr:col>1</xdr:col>
      <xdr:colOff>952500</xdr:colOff>
      <xdr:row>46</xdr:row>
      <xdr:rowOff>9524</xdr:rowOff>
    </xdr:to>
    <xdr:pic>
      <xdr:nvPicPr>
        <xdr:cNvPr id="37" name="Рисунок 36">
          <a:extLst>
            <a:ext uri="{FF2B5EF4-FFF2-40B4-BE49-F238E27FC236}">
              <a16:creationId xmlns:a16="http://schemas.microsoft.com/office/drawing/2014/main" id="{C4450DCD-A517-4F1C-AB19-AB0E62F9E6F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6" y="6515100"/>
          <a:ext cx="1228724" cy="12287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123824</xdr:colOff>
      <xdr:row>9</xdr:row>
      <xdr:rowOff>95250</xdr:rowOff>
    </xdr:from>
    <xdr:to>
      <xdr:col>17</xdr:col>
      <xdr:colOff>47623</xdr:colOff>
      <xdr:row>13</xdr:row>
      <xdr:rowOff>152399</xdr:rowOff>
    </xdr:to>
    <xdr:pic>
      <xdr:nvPicPr>
        <xdr:cNvPr id="2" name="Рисунок 1">
          <a:extLst>
            <a:ext uri="{FF2B5EF4-FFF2-40B4-BE49-F238E27FC236}">
              <a16:creationId xmlns:a16="http://schemas.microsoft.com/office/drawing/2014/main" id="{24790A67-DC9F-441D-BBBE-1FEC53B3FE9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899" y="1381125"/>
          <a:ext cx="895349" cy="895349"/>
        </a:xfrm>
        <a:prstGeom prst="rect">
          <a:avLst/>
        </a:prstGeom>
      </xdr:spPr>
    </xdr:pic>
    <xdr:clientData/>
  </xdr:twoCellAnchor>
  <xdr:twoCellAnchor editAs="oneCell">
    <xdr:from>
      <xdr:col>0</xdr:col>
      <xdr:colOff>28575</xdr:colOff>
      <xdr:row>14</xdr:row>
      <xdr:rowOff>142875</xdr:rowOff>
    </xdr:from>
    <xdr:to>
      <xdr:col>1</xdr:col>
      <xdr:colOff>933449</xdr:colOff>
      <xdr:row>21</xdr:row>
      <xdr:rowOff>9524</xdr:rowOff>
    </xdr:to>
    <xdr:pic>
      <xdr:nvPicPr>
        <xdr:cNvPr id="3" name="Рисунок 2">
          <a:extLst>
            <a:ext uri="{FF2B5EF4-FFF2-40B4-BE49-F238E27FC236}">
              <a16:creationId xmlns:a16="http://schemas.microsoft.com/office/drawing/2014/main" id="{E5B4DE2F-8E40-46F0-9214-A278F19995D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75" y="2314575"/>
          <a:ext cx="1228724" cy="1228724"/>
        </a:xfrm>
        <a:prstGeom prst="rect">
          <a:avLst/>
        </a:prstGeom>
      </xdr:spPr>
    </xdr:pic>
    <xdr:clientData/>
  </xdr:twoCellAnchor>
  <xdr:twoCellAnchor editAs="oneCell">
    <xdr:from>
      <xdr:col>4</xdr:col>
      <xdr:colOff>28575</xdr:colOff>
      <xdr:row>16</xdr:row>
      <xdr:rowOff>66675</xdr:rowOff>
    </xdr:from>
    <xdr:to>
      <xdr:col>5</xdr:col>
      <xdr:colOff>628649</xdr:colOff>
      <xdr:row>21</xdr:row>
      <xdr:rowOff>28574</xdr:rowOff>
    </xdr:to>
    <xdr:pic>
      <xdr:nvPicPr>
        <xdr:cNvPr id="4" name="Рисунок 3">
          <a:extLst>
            <a:ext uri="{FF2B5EF4-FFF2-40B4-BE49-F238E27FC236}">
              <a16:creationId xmlns:a16="http://schemas.microsoft.com/office/drawing/2014/main" id="{A15F2ACB-68FC-4DAE-8DCC-3B32A202DA4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38425" y="2638425"/>
          <a:ext cx="923924" cy="923924"/>
        </a:xfrm>
        <a:prstGeom prst="rect">
          <a:avLst/>
        </a:prstGeom>
      </xdr:spPr>
    </xdr:pic>
    <xdr:clientData/>
  </xdr:twoCellAnchor>
  <xdr:twoCellAnchor editAs="oneCell">
    <xdr:from>
      <xdr:col>5</xdr:col>
      <xdr:colOff>390524</xdr:colOff>
      <xdr:row>14</xdr:row>
      <xdr:rowOff>152400</xdr:rowOff>
    </xdr:from>
    <xdr:to>
      <xdr:col>6</xdr:col>
      <xdr:colOff>9524</xdr:colOff>
      <xdr:row>17</xdr:row>
      <xdr:rowOff>152400</xdr:rowOff>
    </xdr:to>
    <xdr:pic>
      <xdr:nvPicPr>
        <xdr:cNvPr id="6" name="Рисунок 5">
          <a:extLst>
            <a:ext uri="{FF2B5EF4-FFF2-40B4-BE49-F238E27FC236}">
              <a16:creationId xmlns:a16="http://schemas.microsoft.com/office/drawing/2014/main" id="{0D3C9CE9-B955-431B-91B2-3E2CB07700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324224" y="2324100"/>
          <a:ext cx="600075" cy="600075"/>
        </a:xfrm>
        <a:prstGeom prst="rect">
          <a:avLst/>
        </a:prstGeom>
      </xdr:spPr>
    </xdr:pic>
    <xdr:clientData/>
  </xdr:twoCellAnchor>
  <xdr:twoCellAnchor editAs="oneCell">
    <xdr:from>
      <xdr:col>1</xdr:col>
      <xdr:colOff>19050</xdr:colOff>
      <xdr:row>21</xdr:row>
      <xdr:rowOff>57150</xdr:rowOff>
    </xdr:from>
    <xdr:to>
      <xdr:col>1</xdr:col>
      <xdr:colOff>923925</xdr:colOff>
      <xdr:row>26</xdr:row>
      <xdr:rowOff>76200</xdr:rowOff>
    </xdr:to>
    <xdr:pic>
      <xdr:nvPicPr>
        <xdr:cNvPr id="7" name="Рисунок 6">
          <a:extLst>
            <a:ext uri="{FF2B5EF4-FFF2-40B4-BE49-F238E27FC236}">
              <a16:creationId xmlns:a16="http://schemas.microsoft.com/office/drawing/2014/main" id="{CE409603-5C19-4297-A8DA-C4135B07B10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42900" y="3438525"/>
          <a:ext cx="904875" cy="904875"/>
        </a:xfrm>
        <a:prstGeom prst="rect">
          <a:avLst/>
        </a:prstGeom>
      </xdr:spPr>
    </xdr:pic>
    <xdr:clientData/>
  </xdr:twoCellAnchor>
  <xdr:twoCellAnchor editAs="oneCell">
    <xdr:from>
      <xdr:col>3</xdr:col>
      <xdr:colOff>19050</xdr:colOff>
      <xdr:row>21</xdr:row>
      <xdr:rowOff>66675</xdr:rowOff>
    </xdr:from>
    <xdr:to>
      <xdr:col>3</xdr:col>
      <xdr:colOff>923924</xdr:colOff>
      <xdr:row>26</xdr:row>
      <xdr:rowOff>85724</xdr:rowOff>
    </xdr:to>
    <xdr:pic>
      <xdr:nvPicPr>
        <xdr:cNvPr id="8" name="Рисунок 7">
          <a:extLst>
            <a:ext uri="{FF2B5EF4-FFF2-40B4-BE49-F238E27FC236}">
              <a16:creationId xmlns:a16="http://schemas.microsoft.com/office/drawing/2014/main" id="{FE7FA8A4-C958-4144-AE14-4FE23D4D35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47825" y="3448050"/>
          <a:ext cx="904874" cy="904874"/>
        </a:xfrm>
        <a:prstGeom prst="rect">
          <a:avLst/>
        </a:prstGeom>
      </xdr:spPr>
    </xdr:pic>
    <xdr:clientData/>
  </xdr:twoCellAnchor>
  <xdr:twoCellAnchor editAs="oneCell">
    <xdr:from>
      <xdr:col>5</xdr:col>
      <xdr:colOff>323847</xdr:colOff>
      <xdr:row>21</xdr:row>
      <xdr:rowOff>28575</xdr:rowOff>
    </xdr:from>
    <xdr:to>
      <xdr:col>5</xdr:col>
      <xdr:colOff>914397</xdr:colOff>
      <xdr:row>24</xdr:row>
      <xdr:rowOff>57150</xdr:rowOff>
    </xdr:to>
    <xdr:pic>
      <xdr:nvPicPr>
        <xdr:cNvPr id="10" name="Рисунок 9">
          <a:extLst>
            <a:ext uri="{FF2B5EF4-FFF2-40B4-BE49-F238E27FC236}">
              <a16:creationId xmlns:a16="http://schemas.microsoft.com/office/drawing/2014/main" id="{8BA2D2F7-5280-4363-9481-3AB64460099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57547" y="3409950"/>
          <a:ext cx="590550" cy="590550"/>
        </a:xfrm>
        <a:prstGeom prst="rect">
          <a:avLst/>
        </a:prstGeom>
      </xdr:spPr>
    </xdr:pic>
    <xdr:clientData/>
  </xdr:twoCellAnchor>
  <xdr:twoCellAnchor editAs="oneCell">
    <xdr:from>
      <xdr:col>4</xdr:col>
      <xdr:colOff>95250</xdr:colOff>
      <xdr:row>23</xdr:row>
      <xdr:rowOff>57150</xdr:rowOff>
    </xdr:from>
    <xdr:to>
      <xdr:col>5</xdr:col>
      <xdr:colOff>333374</xdr:colOff>
      <xdr:row>26</xdr:row>
      <xdr:rowOff>133349</xdr:rowOff>
    </xdr:to>
    <xdr:pic>
      <xdr:nvPicPr>
        <xdr:cNvPr id="11" name="Рисунок 10">
          <a:extLst>
            <a:ext uri="{FF2B5EF4-FFF2-40B4-BE49-F238E27FC236}">
              <a16:creationId xmlns:a16="http://schemas.microsoft.com/office/drawing/2014/main" id="{B94AA99F-2E63-40D5-BC12-67482C4605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05100" y="3838575"/>
          <a:ext cx="561974" cy="561974"/>
        </a:xfrm>
        <a:prstGeom prst="rect">
          <a:avLst/>
        </a:prstGeom>
      </xdr:spPr>
    </xdr:pic>
    <xdr:clientData/>
  </xdr:twoCellAnchor>
  <xdr:twoCellAnchor editAs="oneCell">
    <xdr:from>
      <xdr:col>7</xdr:col>
      <xdr:colOff>371472</xdr:colOff>
      <xdr:row>21</xdr:row>
      <xdr:rowOff>38100</xdr:rowOff>
    </xdr:from>
    <xdr:to>
      <xdr:col>7</xdr:col>
      <xdr:colOff>962022</xdr:colOff>
      <xdr:row>24</xdr:row>
      <xdr:rowOff>66675</xdr:rowOff>
    </xdr:to>
    <xdr:pic>
      <xdr:nvPicPr>
        <xdr:cNvPr id="12" name="Рисунок 11">
          <a:extLst>
            <a:ext uri="{FF2B5EF4-FFF2-40B4-BE49-F238E27FC236}">
              <a16:creationId xmlns:a16="http://schemas.microsoft.com/office/drawing/2014/main" id="{E710B565-84E1-4E00-95B2-F082F52B851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10097" y="3419475"/>
          <a:ext cx="590550" cy="590550"/>
        </a:xfrm>
        <a:prstGeom prst="rect">
          <a:avLst/>
        </a:prstGeom>
      </xdr:spPr>
    </xdr:pic>
    <xdr:clientData/>
  </xdr:twoCellAnchor>
  <xdr:twoCellAnchor editAs="oneCell">
    <xdr:from>
      <xdr:col>6</xdr:col>
      <xdr:colOff>142875</xdr:colOff>
      <xdr:row>23</xdr:row>
      <xdr:rowOff>66675</xdr:rowOff>
    </xdr:from>
    <xdr:to>
      <xdr:col>7</xdr:col>
      <xdr:colOff>380999</xdr:colOff>
      <xdr:row>26</xdr:row>
      <xdr:rowOff>142874</xdr:rowOff>
    </xdr:to>
    <xdr:pic>
      <xdr:nvPicPr>
        <xdr:cNvPr id="13" name="Рисунок 12">
          <a:extLst>
            <a:ext uri="{FF2B5EF4-FFF2-40B4-BE49-F238E27FC236}">
              <a16:creationId xmlns:a16="http://schemas.microsoft.com/office/drawing/2014/main" id="{5C9B9D4F-CC14-47E5-BD23-244422AEC40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057650" y="3848100"/>
          <a:ext cx="561974" cy="561974"/>
        </a:xfrm>
        <a:prstGeom prst="rect">
          <a:avLst/>
        </a:prstGeom>
      </xdr:spPr>
    </xdr:pic>
    <xdr:clientData/>
  </xdr:twoCellAnchor>
  <xdr:twoCellAnchor editAs="oneCell">
    <xdr:from>
      <xdr:col>9</xdr:col>
      <xdr:colOff>314322</xdr:colOff>
      <xdr:row>21</xdr:row>
      <xdr:rowOff>19050</xdr:rowOff>
    </xdr:from>
    <xdr:to>
      <xdr:col>9</xdr:col>
      <xdr:colOff>904872</xdr:colOff>
      <xdr:row>24</xdr:row>
      <xdr:rowOff>47625</xdr:rowOff>
    </xdr:to>
    <xdr:pic>
      <xdr:nvPicPr>
        <xdr:cNvPr id="14" name="Рисунок 13">
          <a:extLst>
            <a:ext uri="{FF2B5EF4-FFF2-40B4-BE49-F238E27FC236}">
              <a16:creationId xmlns:a16="http://schemas.microsoft.com/office/drawing/2014/main" id="{502BA7F0-D708-4DA8-BC27-AB7375C0C52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857872" y="3400425"/>
          <a:ext cx="590550" cy="590550"/>
        </a:xfrm>
        <a:prstGeom prst="rect">
          <a:avLst/>
        </a:prstGeom>
      </xdr:spPr>
    </xdr:pic>
    <xdr:clientData/>
  </xdr:twoCellAnchor>
  <xdr:twoCellAnchor editAs="oneCell">
    <xdr:from>
      <xdr:col>8</xdr:col>
      <xdr:colOff>85725</xdr:colOff>
      <xdr:row>23</xdr:row>
      <xdr:rowOff>47625</xdr:rowOff>
    </xdr:from>
    <xdr:to>
      <xdr:col>9</xdr:col>
      <xdr:colOff>323849</xdr:colOff>
      <xdr:row>26</xdr:row>
      <xdr:rowOff>123824</xdr:rowOff>
    </xdr:to>
    <xdr:pic>
      <xdr:nvPicPr>
        <xdr:cNvPr id="15" name="Рисунок 14">
          <a:extLst>
            <a:ext uri="{FF2B5EF4-FFF2-40B4-BE49-F238E27FC236}">
              <a16:creationId xmlns:a16="http://schemas.microsoft.com/office/drawing/2014/main" id="{67A9E733-DA8A-4A89-B88D-4203B2124D4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05425" y="3829050"/>
          <a:ext cx="561974" cy="561974"/>
        </a:xfrm>
        <a:prstGeom prst="rect">
          <a:avLst/>
        </a:prstGeom>
      </xdr:spPr>
    </xdr:pic>
    <xdr:clientData/>
  </xdr:twoCellAnchor>
  <xdr:twoCellAnchor editAs="oneCell">
    <xdr:from>
      <xdr:col>21</xdr:col>
      <xdr:colOff>114297</xdr:colOff>
      <xdr:row>21</xdr:row>
      <xdr:rowOff>28575</xdr:rowOff>
    </xdr:from>
    <xdr:to>
      <xdr:col>25</xdr:col>
      <xdr:colOff>57147</xdr:colOff>
      <xdr:row>24</xdr:row>
      <xdr:rowOff>57150</xdr:rowOff>
    </xdr:to>
    <xdr:pic>
      <xdr:nvPicPr>
        <xdr:cNvPr id="16" name="Рисунок 15">
          <a:extLst>
            <a:ext uri="{FF2B5EF4-FFF2-40B4-BE49-F238E27FC236}">
              <a16:creationId xmlns:a16="http://schemas.microsoft.com/office/drawing/2014/main" id="{206DC2D9-B546-4A22-A2E5-E01ADEF409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72472" y="3409950"/>
          <a:ext cx="590550" cy="590550"/>
        </a:xfrm>
        <a:prstGeom prst="rect">
          <a:avLst/>
        </a:prstGeom>
      </xdr:spPr>
    </xdr:pic>
    <xdr:clientData/>
  </xdr:twoCellAnchor>
  <xdr:twoCellAnchor editAs="oneCell">
    <xdr:from>
      <xdr:col>18</xdr:col>
      <xdr:colOff>47625</xdr:colOff>
      <xdr:row>23</xdr:row>
      <xdr:rowOff>57150</xdr:rowOff>
    </xdr:from>
    <xdr:to>
      <xdr:col>21</xdr:col>
      <xdr:colOff>123824</xdr:colOff>
      <xdr:row>26</xdr:row>
      <xdr:rowOff>133349</xdr:rowOff>
    </xdr:to>
    <xdr:pic>
      <xdr:nvPicPr>
        <xdr:cNvPr id="17" name="Рисунок 16">
          <a:extLst>
            <a:ext uri="{FF2B5EF4-FFF2-40B4-BE49-F238E27FC236}">
              <a16:creationId xmlns:a16="http://schemas.microsoft.com/office/drawing/2014/main" id="{37756FFD-9C47-48C6-8A3E-5385DA350D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5" y="3838575"/>
          <a:ext cx="561974" cy="561974"/>
        </a:xfrm>
        <a:prstGeom prst="rect">
          <a:avLst/>
        </a:prstGeom>
      </xdr:spPr>
    </xdr:pic>
    <xdr:clientData/>
  </xdr:twoCellAnchor>
  <xdr:twoCellAnchor editAs="oneCell">
    <xdr:from>
      <xdr:col>1</xdr:col>
      <xdr:colOff>361947</xdr:colOff>
      <xdr:row>27</xdr:row>
      <xdr:rowOff>19050</xdr:rowOff>
    </xdr:from>
    <xdr:to>
      <xdr:col>1</xdr:col>
      <xdr:colOff>952497</xdr:colOff>
      <xdr:row>30</xdr:row>
      <xdr:rowOff>47625</xdr:rowOff>
    </xdr:to>
    <xdr:pic>
      <xdr:nvPicPr>
        <xdr:cNvPr id="18" name="Рисунок 17">
          <a:extLst>
            <a:ext uri="{FF2B5EF4-FFF2-40B4-BE49-F238E27FC236}">
              <a16:creationId xmlns:a16="http://schemas.microsoft.com/office/drawing/2014/main" id="{4069E849-E817-4F84-A8CF-80F2E80C9DE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85797" y="4448175"/>
          <a:ext cx="590550" cy="590550"/>
        </a:xfrm>
        <a:prstGeom prst="rect">
          <a:avLst/>
        </a:prstGeom>
      </xdr:spPr>
    </xdr:pic>
    <xdr:clientData/>
  </xdr:twoCellAnchor>
  <xdr:twoCellAnchor editAs="oneCell">
    <xdr:from>
      <xdr:col>0</xdr:col>
      <xdr:colOff>133350</xdr:colOff>
      <xdr:row>29</xdr:row>
      <xdr:rowOff>47625</xdr:rowOff>
    </xdr:from>
    <xdr:to>
      <xdr:col>1</xdr:col>
      <xdr:colOff>371474</xdr:colOff>
      <xdr:row>32</xdr:row>
      <xdr:rowOff>123824</xdr:rowOff>
    </xdr:to>
    <xdr:pic>
      <xdr:nvPicPr>
        <xdr:cNvPr id="19" name="Рисунок 18">
          <a:extLst>
            <a:ext uri="{FF2B5EF4-FFF2-40B4-BE49-F238E27FC236}">
              <a16:creationId xmlns:a16="http://schemas.microsoft.com/office/drawing/2014/main" id="{489B6609-16DF-4910-8255-DDCB5C499E1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3350" y="4876800"/>
          <a:ext cx="561974" cy="561974"/>
        </a:xfrm>
        <a:prstGeom prst="rect">
          <a:avLst/>
        </a:prstGeom>
      </xdr:spPr>
    </xdr:pic>
    <xdr:clientData/>
  </xdr:twoCellAnchor>
  <xdr:twoCellAnchor editAs="oneCell">
    <xdr:from>
      <xdr:col>2</xdr:col>
      <xdr:colOff>304800</xdr:colOff>
      <xdr:row>27</xdr:row>
      <xdr:rowOff>57150</xdr:rowOff>
    </xdr:from>
    <xdr:to>
      <xdr:col>3</xdr:col>
      <xdr:colOff>885824</xdr:colOff>
      <xdr:row>32</xdr:row>
      <xdr:rowOff>76199</xdr:rowOff>
    </xdr:to>
    <xdr:pic>
      <xdr:nvPicPr>
        <xdr:cNvPr id="20" name="Рисунок 19">
          <a:extLst>
            <a:ext uri="{FF2B5EF4-FFF2-40B4-BE49-F238E27FC236}">
              <a16:creationId xmlns:a16="http://schemas.microsoft.com/office/drawing/2014/main" id="{53DB8B79-8E13-4257-91E9-17666CCE487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4486275"/>
          <a:ext cx="904874" cy="904874"/>
        </a:xfrm>
        <a:prstGeom prst="rect">
          <a:avLst/>
        </a:prstGeom>
      </xdr:spPr>
    </xdr:pic>
    <xdr:clientData/>
  </xdr:twoCellAnchor>
  <xdr:twoCellAnchor editAs="oneCell">
    <xdr:from>
      <xdr:col>8</xdr:col>
      <xdr:colOff>314325</xdr:colOff>
      <xdr:row>27</xdr:row>
      <xdr:rowOff>57150</xdr:rowOff>
    </xdr:from>
    <xdr:to>
      <xdr:col>9</xdr:col>
      <xdr:colOff>895350</xdr:colOff>
      <xdr:row>32</xdr:row>
      <xdr:rowOff>76200</xdr:rowOff>
    </xdr:to>
    <xdr:pic>
      <xdr:nvPicPr>
        <xdr:cNvPr id="21" name="Рисунок 20">
          <a:extLst>
            <a:ext uri="{FF2B5EF4-FFF2-40B4-BE49-F238E27FC236}">
              <a16:creationId xmlns:a16="http://schemas.microsoft.com/office/drawing/2014/main" id="{3153FC75-1A89-4597-8B16-05C85258FD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4486275"/>
          <a:ext cx="904875" cy="904875"/>
        </a:xfrm>
        <a:prstGeom prst="rect">
          <a:avLst/>
        </a:prstGeom>
      </xdr:spPr>
    </xdr:pic>
    <xdr:clientData/>
  </xdr:twoCellAnchor>
  <xdr:twoCellAnchor editAs="oneCell">
    <xdr:from>
      <xdr:col>21</xdr:col>
      <xdr:colOff>133347</xdr:colOff>
      <xdr:row>27</xdr:row>
      <xdr:rowOff>19050</xdr:rowOff>
    </xdr:from>
    <xdr:to>
      <xdr:col>25</xdr:col>
      <xdr:colOff>76197</xdr:colOff>
      <xdr:row>30</xdr:row>
      <xdr:rowOff>47625</xdr:rowOff>
    </xdr:to>
    <xdr:pic>
      <xdr:nvPicPr>
        <xdr:cNvPr id="22" name="Рисунок 21">
          <a:extLst>
            <a:ext uri="{FF2B5EF4-FFF2-40B4-BE49-F238E27FC236}">
              <a16:creationId xmlns:a16="http://schemas.microsoft.com/office/drawing/2014/main" id="{F82CC0B1-AEAF-4FA9-B456-F428A1F0994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1522" y="4448175"/>
          <a:ext cx="590550" cy="590550"/>
        </a:xfrm>
        <a:prstGeom prst="rect">
          <a:avLst/>
        </a:prstGeom>
      </xdr:spPr>
    </xdr:pic>
    <xdr:clientData/>
  </xdr:twoCellAnchor>
  <xdr:twoCellAnchor editAs="oneCell">
    <xdr:from>
      <xdr:col>18</xdr:col>
      <xdr:colOff>66675</xdr:colOff>
      <xdr:row>29</xdr:row>
      <xdr:rowOff>47625</xdr:rowOff>
    </xdr:from>
    <xdr:to>
      <xdr:col>21</xdr:col>
      <xdr:colOff>142874</xdr:colOff>
      <xdr:row>32</xdr:row>
      <xdr:rowOff>123824</xdr:rowOff>
    </xdr:to>
    <xdr:pic>
      <xdr:nvPicPr>
        <xdr:cNvPr id="23" name="Рисунок 22">
          <a:extLst>
            <a:ext uri="{FF2B5EF4-FFF2-40B4-BE49-F238E27FC236}">
              <a16:creationId xmlns:a16="http://schemas.microsoft.com/office/drawing/2014/main" id="{509664C7-DA74-404A-93F2-B54F8834050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39075" y="4876800"/>
          <a:ext cx="561974" cy="561974"/>
        </a:xfrm>
        <a:prstGeom prst="rect">
          <a:avLst/>
        </a:prstGeom>
      </xdr:spPr>
    </xdr:pic>
    <xdr:clientData/>
  </xdr:twoCellAnchor>
  <xdr:twoCellAnchor editAs="oneCell">
    <xdr:from>
      <xdr:col>0</xdr:col>
      <xdr:colOff>304800</xdr:colOff>
      <xdr:row>33</xdr:row>
      <xdr:rowOff>76200</xdr:rowOff>
    </xdr:from>
    <xdr:to>
      <xdr:col>1</xdr:col>
      <xdr:colOff>885824</xdr:colOff>
      <xdr:row>38</xdr:row>
      <xdr:rowOff>95249</xdr:rowOff>
    </xdr:to>
    <xdr:pic>
      <xdr:nvPicPr>
        <xdr:cNvPr id="24" name="Рисунок 23">
          <a:extLst>
            <a:ext uri="{FF2B5EF4-FFF2-40B4-BE49-F238E27FC236}">
              <a16:creationId xmlns:a16="http://schemas.microsoft.com/office/drawing/2014/main" id="{80D9FFD7-2E5B-46C3-ABF4-AF8664AF1BB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 y="5553075"/>
          <a:ext cx="904874" cy="90487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114300</xdr:colOff>
      <xdr:row>9</xdr:row>
      <xdr:rowOff>76200</xdr:rowOff>
    </xdr:from>
    <xdr:to>
      <xdr:col>25</xdr:col>
      <xdr:colOff>47625</xdr:colOff>
      <xdr:row>13</xdr:row>
      <xdr:rowOff>142875</xdr:rowOff>
    </xdr:to>
    <xdr:pic>
      <xdr:nvPicPr>
        <xdr:cNvPr id="3" name="Рисунок 2">
          <a:extLst>
            <a:ext uri="{FF2B5EF4-FFF2-40B4-BE49-F238E27FC236}">
              <a16:creationId xmlns:a16="http://schemas.microsoft.com/office/drawing/2014/main" id="{11ABDAFF-76E7-422A-99EB-3426BCFE75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48625" y="1362075"/>
          <a:ext cx="904875" cy="904875"/>
        </a:xfrm>
        <a:prstGeom prst="rect">
          <a:avLst/>
        </a:prstGeom>
      </xdr:spPr>
    </xdr:pic>
    <xdr:clientData/>
  </xdr:twoCellAnchor>
  <xdr:twoCellAnchor editAs="oneCell">
    <xdr:from>
      <xdr:col>1</xdr:col>
      <xdr:colOff>371472</xdr:colOff>
      <xdr:row>15</xdr:row>
      <xdr:rowOff>28575</xdr:rowOff>
    </xdr:from>
    <xdr:to>
      <xdr:col>1</xdr:col>
      <xdr:colOff>962022</xdr:colOff>
      <xdr:row>17</xdr:row>
      <xdr:rowOff>180975</xdr:rowOff>
    </xdr:to>
    <xdr:pic>
      <xdr:nvPicPr>
        <xdr:cNvPr id="5" name="Рисунок 4">
          <a:extLst>
            <a:ext uri="{FF2B5EF4-FFF2-40B4-BE49-F238E27FC236}">
              <a16:creationId xmlns:a16="http://schemas.microsoft.com/office/drawing/2014/main" id="{23C95DEF-AECE-418D-85D9-8E7C993A471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95322" y="2362200"/>
          <a:ext cx="590550" cy="590550"/>
        </a:xfrm>
        <a:prstGeom prst="rect">
          <a:avLst/>
        </a:prstGeom>
      </xdr:spPr>
    </xdr:pic>
    <xdr:clientData/>
  </xdr:twoCellAnchor>
  <xdr:twoCellAnchor editAs="oneCell">
    <xdr:from>
      <xdr:col>0</xdr:col>
      <xdr:colOff>142875</xdr:colOff>
      <xdr:row>17</xdr:row>
      <xdr:rowOff>57150</xdr:rowOff>
    </xdr:from>
    <xdr:to>
      <xdr:col>1</xdr:col>
      <xdr:colOff>380999</xdr:colOff>
      <xdr:row>20</xdr:row>
      <xdr:rowOff>19049</xdr:rowOff>
    </xdr:to>
    <xdr:pic>
      <xdr:nvPicPr>
        <xdr:cNvPr id="6" name="Рисунок 5">
          <a:extLst>
            <a:ext uri="{FF2B5EF4-FFF2-40B4-BE49-F238E27FC236}">
              <a16:creationId xmlns:a16="http://schemas.microsoft.com/office/drawing/2014/main" id="{675E9662-6765-42A9-BD34-987DC81DD38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 y="2790825"/>
          <a:ext cx="561974" cy="561974"/>
        </a:xfrm>
        <a:prstGeom prst="rect">
          <a:avLst/>
        </a:prstGeom>
      </xdr:spPr>
    </xdr:pic>
    <xdr:clientData/>
  </xdr:twoCellAnchor>
  <xdr:twoCellAnchor editAs="oneCell">
    <xdr:from>
      <xdr:col>3</xdr:col>
      <xdr:colOff>352422</xdr:colOff>
      <xdr:row>15</xdr:row>
      <xdr:rowOff>28575</xdr:rowOff>
    </xdr:from>
    <xdr:to>
      <xdr:col>3</xdr:col>
      <xdr:colOff>942972</xdr:colOff>
      <xdr:row>17</xdr:row>
      <xdr:rowOff>180975</xdr:rowOff>
    </xdr:to>
    <xdr:pic>
      <xdr:nvPicPr>
        <xdr:cNvPr id="7" name="Рисунок 6">
          <a:extLst>
            <a:ext uri="{FF2B5EF4-FFF2-40B4-BE49-F238E27FC236}">
              <a16:creationId xmlns:a16="http://schemas.microsoft.com/office/drawing/2014/main" id="{0108C1C3-CABD-40CD-AD2E-E3D4276A67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81197" y="2362200"/>
          <a:ext cx="590550" cy="590550"/>
        </a:xfrm>
        <a:prstGeom prst="rect">
          <a:avLst/>
        </a:prstGeom>
      </xdr:spPr>
    </xdr:pic>
    <xdr:clientData/>
  </xdr:twoCellAnchor>
  <xdr:twoCellAnchor editAs="oneCell">
    <xdr:from>
      <xdr:col>2</xdr:col>
      <xdr:colOff>123825</xdr:colOff>
      <xdr:row>17</xdr:row>
      <xdr:rowOff>57150</xdr:rowOff>
    </xdr:from>
    <xdr:to>
      <xdr:col>3</xdr:col>
      <xdr:colOff>361949</xdr:colOff>
      <xdr:row>20</xdr:row>
      <xdr:rowOff>19049</xdr:rowOff>
    </xdr:to>
    <xdr:pic>
      <xdr:nvPicPr>
        <xdr:cNvPr id="8" name="Рисунок 7">
          <a:extLst>
            <a:ext uri="{FF2B5EF4-FFF2-40B4-BE49-F238E27FC236}">
              <a16:creationId xmlns:a16="http://schemas.microsoft.com/office/drawing/2014/main" id="{5B873A9A-3996-45C2-BE6D-814285840C9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2790825"/>
          <a:ext cx="561974" cy="561974"/>
        </a:xfrm>
        <a:prstGeom prst="rect">
          <a:avLst/>
        </a:prstGeom>
      </xdr:spPr>
    </xdr:pic>
    <xdr:clientData/>
  </xdr:twoCellAnchor>
  <xdr:twoCellAnchor editAs="oneCell">
    <xdr:from>
      <xdr:col>5</xdr:col>
      <xdr:colOff>361947</xdr:colOff>
      <xdr:row>15</xdr:row>
      <xdr:rowOff>28575</xdr:rowOff>
    </xdr:from>
    <xdr:to>
      <xdr:col>5</xdr:col>
      <xdr:colOff>952497</xdr:colOff>
      <xdr:row>17</xdr:row>
      <xdr:rowOff>180975</xdr:rowOff>
    </xdr:to>
    <xdr:pic>
      <xdr:nvPicPr>
        <xdr:cNvPr id="9" name="Рисунок 8">
          <a:extLst>
            <a:ext uri="{FF2B5EF4-FFF2-40B4-BE49-F238E27FC236}">
              <a16:creationId xmlns:a16="http://schemas.microsoft.com/office/drawing/2014/main" id="{E09D9CC6-0C6F-476C-9268-41970A7B693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95647" y="2362200"/>
          <a:ext cx="590550" cy="590550"/>
        </a:xfrm>
        <a:prstGeom prst="rect">
          <a:avLst/>
        </a:prstGeom>
      </xdr:spPr>
    </xdr:pic>
    <xdr:clientData/>
  </xdr:twoCellAnchor>
  <xdr:twoCellAnchor editAs="oneCell">
    <xdr:from>
      <xdr:col>4</xdr:col>
      <xdr:colOff>133350</xdr:colOff>
      <xdr:row>17</xdr:row>
      <xdr:rowOff>57150</xdr:rowOff>
    </xdr:from>
    <xdr:to>
      <xdr:col>5</xdr:col>
      <xdr:colOff>371474</xdr:colOff>
      <xdr:row>20</xdr:row>
      <xdr:rowOff>19049</xdr:rowOff>
    </xdr:to>
    <xdr:pic>
      <xdr:nvPicPr>
        <xdr:cNvPr id="10" name="Рисунок 9">
          <a:extLst>
            <a:ext uri="{FF2B5EF4-FFF2-40B4-BE49-F238E27FC236}">
              <a16:creationId xmlns:a16="http://schemas.microsoft.com/office/drawing/2014/main" id="{E268C8E0-F96E-4765-A3BA-E93900B49A2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43200" y="2790825"/>
          <a:ext cx="561974" cy="561974"/>
        </a:xfrm>
        <a:prstGeom prst="rect">
          <a:avLst/>
        </a:prstGeom>
      </xdr:spPr>
    </xdr:pic>
    <xdr:clientData/>
  </xdr:twoCellAnchor>
  <xdr:twoCellAnchor editAs="oneCell">
    <xdr:from>
      <xdr:col>6</xdr:col>
      <xdr:colOff>285750</xdr:colOff>
      <xdr:row>15</xdr:row>
      <xdr:rowOff>57150</xdr:rowOff>
    </xdr:from>
    <xdr:to>
      <xdr:col>7</xdr:col>
      <xdr:colOff>914400</xdr:colOff>
      <xdr:row>19</xdr:row>
      <xdr:rowOff>171450</xdr:rowOff>
    </xdr:to>
    <xdr:pic>
      <xdr:nvPicPr>
        <xdr:cNvPr id="12" name="Рисунок 11">
          <a:extLst>
            <a:ext uri="{FF2B5EF4-FFF2-40B4-BE49-F238E27FC236}">
              <a16:creationId xmlns:a16="http://schemas.microsoft.com/office/drawing/2014/main" id="{45B1D70C-AC82-4C35-BCB9-FC41AEDEE6C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200525" y="2390775"/>
          <a:ext cx="952500" cy="952500"/>
        </a:xfrm>
        <a:prstGeom prst="rect">
          <a:avLst/>
        </a:prstGeom>
      </xdr:spPr>
    </xdr:pic>
    <xdr:clientData/>
  </xdr:twoCellAnchor>
  <xdr:twoCellAnchor editAs="oneCell">
    <xdr:from>
      <xdr:col>8</xdr:col>
      <xdr:colOff>314325</xdr:colOff>
      <xdr:row>15</xdr:row>
      <xdr:rowOff>57150</xdr:rowOff>
    </xdr:from>
    <xdr:to>
      <xdr:col>9</xdr:col>
      <xdr:colOff>895349</xdr:colOff>
      <xdr:row>19</xdr:row>
      <xdr:rowOff>123824</xdr:rowOff>
    </xdr:to>
    <xdr:pic>
      <xdr:nvPicPr>
        <xdr:cNvPr id="14" name="Рисунок 13">
          <a:extLst>
            <a:ext uri="{FF2B5EF4-FFF2-40B4-BE49-F238E27FC236}">
              <a16:creationId xmlns:a16="http://schemas.microsoft.com/office/drawing/2014/main" id="{0AEC1876-A1F3-4F5E-8B52-93CD702951B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2390775"/>
          <a:ext cx="904874" cy="904874"/>
        </a:xfrm>
        <a:prstGeom prst="rect">
          <a:avLst/>
        </a:prstGeom>
      </xdr:spPr>
    </xdr:pic>
    <xdr:clientData/>
  </xdr:twoCellAnchor>
  <xdr:twoCellAnchor editAs="oneCell">
    <xdr:from>
      <xdr:col>11</xdr:col>
      <xdr:colOff>38100</xdr:colOff>
      <xdr:row>15</xdr:row>
      <xdr:rowOff>66675</xdr:rowOff>
    </xdr:from>
    <xdr:to>
      <xdr:col>17</xdr:col>
      <xdr:colOff>38100</xdr:colOff>
      <xdr:row>20</xdr:row>
      <xdr:rowOff>0</xdr:rowOff>
    </xdr:to>
    <xdr:pic>
      <xdr:nvPicPr>
        <xdr:cNvPr id="16" name="Рисунок 15">
          <a:extLst>
            <a:ext uri="{FF2B5EF4-FFF2-40B4-BE49-F238E27FC236}">
              <a16:creationId xmlns:a16="http://schemas.microsoft.com/office/drawing/2014/main" id="{3E069114-DC5F-476E-BDB3-36657AF9F8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34175" y="2400300"/>
          <a:ext cx="971550" cy="971550"/>
        </a:xfrm>
        <a:prstGeom prst="rect">
          <a:avLst/>
        </a:prstGeom>
      </xdr:spPr>
    </xdr:pic>
    <xdr:clientData/>
  </xdr:twoCellAnchor>
  <xdr:twoCellAnchor editAs="oneCell">
    <xdr:from>
      <xdr:col>18</xdr:col>
      <xdr:colOff>28575</xdr:colOff>
      <xdr:row>16</xdr:row>
      <xdr:rowOff>123825</xdr:rowOff>
    </xdr:from>
    <xdr:to>
      <xdr:col>22</xdr:col>
      <xdr:colOff>47625</xdr:colOff>
      <xdr:row>19</xdr:row>
      <xdr:rowOff>190500</xdr:rowOff>
    </xdr:to>
    <xdr:pic>
      <xdr:nvPicPr>
        <xdr:cNvPr id="17" name="Рисунок 16">
          <a:extLst>
            <a:ext uri="{FF2B5EF4-FFF2-40B4-BE49-F238E27FC236}">
              <a16:creationId xmlns:a16="http://schemas.microsoft.com/office/drawing/2014/main" id="{CC30235B-F512-4CA1-BAFF-F17413BD032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00975" y="2695575"/>
          <a:ext cx="666750" cy="666750"/>
        </a:xfrm>
        <a:prstGeom prst="rect">
          <a:avLst/>
        </a:prstGeom>
      </xdr:spPr>
    </xdr:pic>
    <xdr:clientData/>
  </xdr:twoCellAnchor>
  <xdr:twoCellAnchor editAs="oneCell">
    <xdr:from>
      <xdr:col>22</xdr:col>
      <xdr:colOff>95249</xdr:colOff>
      <xdr:row>15</xdr:row>
      <xdr:rowOff>28575</xdr:rowOff>
    </xdr:from>
    <xdr:to>
      <xdr:col>25</xdr:col>
      <xdr:colOff>57149</xdr:colOff>
      <xdr:row>17</xdr:row>
      <xdr:rowOff>38100</xdr:rowOff>
    </xdr:to>
    <xdr:pic>
      <xdr:nvPicPr>
        <xdr:cNvPr id="18" name="Рисунок 17">
          <a:extLst>
            <a:ext uri="{FF2B5EF4-FFF2-40B4-BE49-F238E27FC236}">
              <a16:creationId xmlns:a16="http://schemas.microsoft.com/office/drawing/2014/main" id="{17B11C1D-2553-4CDE-9890-74AACA24B03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15349" y="2362200"/>
          <a:ext cx="447675" cy="447675"/>
        </a:xfrm>
        <a:prstGeom prst="rect">
          <a:avLst/>
        </a:prstGeom>
      </xdr:spPr>
    </xdr:pic>
    <xdr:clientData/>
  </xdr:twoCellAnchor>
  <xdr:twoCellAnchor editAs="oneCell">
    <xdr:from>
      <xdr:col>0</xdr:col>
      <xdr:colOff>95250</xdr:colOff>
      <xdr:row>22</xdr:row>
      <xdr:rowOff>133350</xdr:rowOff>
    </xdr:from>
    <xdr:to>
      <xdr:col>1</xdr:col>
      <xdr:colOff>438150</xdr:colOff>
      <xdr:row>26</xdr:row>
      <xdr:rowOff>152400</xdr:rowOff>
    </xdr:to>
    <xdr:pic>
      <xdr:nvPicPr>
        <xdr:cNvPr id="19" name="Рисунок 18">
          <a:extLst>
            <a:ext uri="{FF2B5EF4-FFF2-40B4-BE49-F238E27FC236}">
              <a16:creationId xmlns:a16="http://schemas.microsoft.com/office/drawing/2014/main" id="{DDA01EAD-4005-4F9B-B40B-5103AA7A49D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5250" y="3752850"/>
          <a:ext cx="666750" cy="666750"/>
        </a:xfrm>
        <a:prstGeom prst="rect">
          <a:avLst/>
        </a:prstGeom>
      </xdr:spPr>
    </xdr:pic>
    <xdr:clientData/>
  </xdr:twoCellAnchor>
  <xdr:twoCellAnchor editAs="oneCell">
    <xdr:from>
      <xdr:col>1</xdr:col>
      <xdr:colOff>485774</xdr:colOff>
      <xdr:row>21</xdr:row>
      <xdr:rowOff>38100</xdr:rowOff>
    </xdr:from>
    <xdr:to>
      <xdr:col>1</xdr:col>
      <xdr:colOff>933449</xdr:colOff>
      <xdr:row>23</xdr:row>
      <xdr:rowOff>85725</xdr:rowOff>
    </xdr:to>
    <xdr:pic>
      <xdr:nvPicPr>
        <xdr:cNvPr id="20" name="Рисунок 19">
          <a:extLst>
            <a:ext uri="{FF2B5EF4-FFF2-40B4-BE49-F238E27FC236}">
              <a16:creationId xmlns:a16="http://schemas.microsoft.com/office/drawing/2014/main" id="{15B2A0C6-C45A-48AF-A5D8-9ED5A8ED6C2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09624" y="3419475"/>
          <a:ext cx="447675" cy="447675"/>
        </a:xfrm>
        <a:prstGeom prst="rect">
          <a:avLst/>
        </a:prstGeom>
      </xdr:spPr>
    </xdr:pic>
    <xdr:clientData/>
  </xdr:twoCellAnchor>
  <xdr:twoCellAnchor editAs="oneCell">
    <xdr:from>
      <xdr:col>11</xdr:col>
      <xdr:colOff>133350</xdr:colOff>
      <xdr:row>21</xdr:row>
      <xdr:rowOff>76200</xdr:rowOff>
    </xdr:from>
    <xdr:to>
      <xdr:col>17</xdr:col>
      <xdr:colOff>38100</xdr:colOff>
      <xdr:row>26</xdr:row>
      <xdr:rowOff>66675</xdr:rowOff>
    </xdr:to>
    <xdr:pic>
      <xdr:nvPicPr>
        <xdr:cNvPr id="21" name="Рисунок 20">
          <a:extLst>
            <a:ext uri="{FF2B5EF4-FFF2-40B4-BE49-F238E27FC236}">
              <a16:creationId xmlns:a16="http://schemas.microsoft.com/office/drawing/2014/main" id="{FC37673F-19B1-4B9D-8F82-538B955332B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829425" y="3457575"/>
          <a:ext cx="876300" cy="876300"/>
        </a:xfrm>
        <a:prstGeom prst="rect">
          <a:avLst/>
        </a:prstGeom>
      </xdr:spPr>
    </xdr:pic>
    <xdr:clientData/>
  </xdr:twoCellAnchor>
  <xdr:twoCellAnchor editAs="oneCell">
    <xdr:from>
      <xdr:col>18</xdr:col>
      <xdr:colOff>19050</xdr:colOff>
      <xdr:row>22</xdr:row>
      <xdr:rowOff>133350</xdr:rowOff>
    </xdr:from>
    <xdr:to>
      <xdr:col>22</xdr:col>
      <xdr:colOff>38100</xdr:colOff>
      <xdr:row>26</xdr:row>
      <xdr:rowOff>152400</xdr:rowOff>
    </xdr:to>
    <xdr:pic>
      <xdr:nvPicPr>
        <xdr:cNvPr id="22" name="Рисунок 21">
          <a:extLst>
            <a:ext uri="{FF2B5EF4-FFF2-40B4-BE49-F238E27FC236}">
              <a16:creationId xmlns:a16="http://schemas.microsoft.com/office/drawing/2014/main" id="{67190F34-C6CB-408C-B54D-D8B3FFB373E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3752850"/>
          <a:ext cx="666750" cy="666750"/>
        </a:xfrm>
        <a:prstGeom prst="rect">
          <a:avLst/>
        </a:prstGeom>
      </xdr:spPr>
    </xdr:pic>
    <xdr:clientData/>
  </xdr:twoCellAnchor>
  <xdr:twoCellAnchor editAs="oneCell">
    <xdr:from>
      <xdr:col>22</xdr:col>
      <xdr:colOff>85724</xdr:colOff>
      <xdr:row>21</xdr:row>
      <xdr:rowOff>38100</xdr:rowOff>
    </xdr:from>
    <xdr:to>
      <xdr:col>25</xdr:col>
      <xdr:colOff>47624</xdr:colOff>
      <xdr:row>23</xdr:row>
      <xdr:rowOff>85725</xdr:rowOff>
    </xdr:to>
    <xdr:pic>
      <xdr:nvPicPr>
        <xdr:cNvPr id="23" name="Рисунок 22">
          <a:extLst>
            <a:ext uri="{FF2B5EF4-FFF2-40B4-BE49-F238E27FC236}">
              <a16:creationId xmlns:a16="http://schemas.microsoft.com/office/drawing/2014/main" id="{3015A291-23BC-4567-AD44-24C577E45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05824" y="3419475"/>
          <a:ext cx="447675" cy="447675"/>
        </a:xfrm>
        <a:prstGeom prst="rect">
          <a:avLst/>
        </a:prstGeom>
      </xdr:spPr>
    </xdr:pic>
    <xdr:clientData/>
  </xdr:twoCellAnchor>
  <xdr:twoCellAnchor editAs="oneCell">
    <xdr:from>
      <xdr:col>0</xdr:col>
      <xdr:colOff>304800</xdr:colOff>
      <xdr:row>27</xdr:row>
      <xdr:rowOff>47625</xdr:rowOff>
    </xdr:from>
    <xdr:to>
      <xdr:col>1</xdr:col>
      <xdr:colOff>933450</xdr:colOff>
      <xdr:row>32</xdr:row>
      <xdr:rowOff>114300</xdr:rowOff>
    </xdr:to>
    <xdr:pic>
      <xdr:nvPicPr>
        <xdr:cNvPr id="24" name="Рисунок 23">
          <a:extLst>
            <a:ext uri="{FF2B5EF4-FFF2-40B4-BE49-F238E27FC236}">
              <a16:creationId xmlns:a16="http://schemas.microsoft.com/office/drawing/2014/main" id="{5A5F6A6A-AE41-417A-822F-AFBD1376CEE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 y="4476750"/>
          <a:ext cx="952500" cy="952500"/>
        </a:xfrm>
        <a:prstGeom prst="rect">
          <a:avLst/>
        </a:prstGeom>
      </xdr:spPr>
    </xdr:pic>
    <xdr:clientData/>
  </xdr:twoCellAnchor>
  <xdr:twoCellAnchor editAs="oneCell">
    <xdr:from>
      <xdr:col>8</xdr:col>
      <xdr:colOff>304800</xdr:colOff>
      <xdr:row>27</xdr:row>
      <xdr:rowOff>66675</xdr:rowOff>
    </xdr:from>
    <xdr:to>
      <xdr:col>9</xdr:col>
      <xdr:colOff>933450</xdr:colOff>
      <xdr:row>32</xdr:row>
      <xdr:rowOff>133350</xdr:rowOff>
    </xdr:to>
    <xdr:pic>
      <xdr:nvPicPr>
        <xdr:cNvPr id="25" name="Рисунок 24">
          <a:extLst>
            <a:ext uri="{FF2B5EF4-FFF2-40B4-BE49-F238E27FC236}">
              <a16:creationId xmlns:a16="http://schemas.microsoft.com/office/drawing/2014/main" id="{6D7538C5-7D89-4AC6-8BA8-24ADA5FBAE8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4500" y="4495800"/>
          <a:ext cx="952500" cy="952500"/>
        </a:xfrm>
        <a:prstGeom prst="rect">
          <a:avLst/>
        </a:prstGeom>
      </xdr:spPr>
    </xdr:pic>
    <xdr:clientData/>
  </xdr:twoCellAnchor>
  <xdr:twoCellAnchor editAs="oneCell">
    <xdr:from>
      <xdr:col>19</xdr:col>
      <xdr:colOff>28575</xdr:colOff>
      <xdr:row>33</xdr:row>
      <xdr:rowOff>66675</xdr:rowOff>
    </xdr:from>
    <xdr:to>
      <xdr:col>25</xdr:col>
      <xdr:colOff>28575</xdr:colOff>
      <xdr:row>38</xdr:row>
      <xdr:rowOff>152400</xdr:rowOff>
    </xdr:to>
    <xdr:pic>
      <xdr:nvPicPr>
        <xdr:cNvPr id="26" name="Рисунок 25">
          <a:extLst>
            <a:ext uri="{FF2B5EF4-FFF2-40B4-BE49-F238E27FC236}">
              <a16:creationId xmlns:a16="http://schemas.microsoft.com/office/drawing/2014/main" id="{78D9576D-EDCE-494B-B67B-AB83B6031BC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962900" y="5543550"/>
          <a:ext cx="971550" cy="9715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19</xdr:col>
      <xdr:colOff>76200</xdr:colOff>
      <xdr:row>9</xdr:row>
      <xdr:rowOff>47625</xdr:rowOff>
    </xdr:from>
    <xdr:to>
      <xdr:col>25</xdr:col>
      <xdr:colOff>76200</xdr:colOff>
      <xdr:row>13</xdr:row>
      <xdr:rowOff>180975</xdr:rowOff>
    </xdr:to>
    <xdr:pic>
      <xdr:nvPicPr>
        <xdr:cNvPr id="2" name="Рисунок 1">
          <a:extLst>
            <a:ext uri="{FF2B5EF4-FFF2-40B4-BE49-F238E27FC236}">
              <a16:creationId xmlns:a16="http://schemas.microsoft.com/office/drawing/2014/main" id="{96B5F2B4-B750-49AA-A45D-B597F06960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10525" y="1333500"/>
          <a:ext cx="971550" cy="971550"/>
        </a:xfrm>
        <a:prstGeom prst="rect">
          <a:avLst/>
        </a:prstGeom>
      </xdr:spPr>
    </xdr:pic>
    <xdr:clientData/>
  </xdr:twoCellAnchor>
  <xdr:twoCellAnchor editAs="oneCell">
    <xdr:from>
      <xdr:col>4</xdr:col>
      <xdr:colOff>257175</xdr:colOff>
      <xdr:row>15</xdr:row>
      <xdr:rowOff>19050</xdr:rowOff>
    </xdr:from>
    <xdr:to>
      <xdr:col>5</xdr:col>
      <xdr:colOff>923925</xdr:colOff>
      <xdr:row>19</xdr:row>
      <xdr:rowOff>171450</xdr:rowOff>
    </xdr:to>
    <xdr:pic>
      <xdr:nvPicPr>
        <xdr:cNvPr id="4" name="Рисунок 3">
          <a:extLst>
            <a:ext uri="{FF2B5EF4-FFF2-40B4-BE49-F238E27FC236}">
              <a16:creationId xmlns:a16="http://schemas.microsoft.com/office/drawing/2014/main" id="{3DD52B6D-A391-4E40-81FE-F551B03F57E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67025" y="2352675"/>
          <a:ext cx="990600" cy="990600"/>
        </a:xfrm>
        <a:prstGeom prst="rect">
          <a:avLst/>
        </a:prstGeom>
      </xdr:spPr>
    </xdr:pic>
    <xdr:clientData/>
  </xdr:twoCellAnchor>
  <xdr:twoCellAnchor editAs="oneCell">
    <xdr:from>
      <xdr:col>6</xdr:col>
      <xdr:colOff>47626</xdr:colOff>
      <xdr:row>17</xdr:row>
      <xdr:rowOff>38100</xdr:rowOff>
    </xdr:from>
    <xdr:to>
      <xdr:col>7</xdr:col>
      <xdr:colOff>304800</xdr:colOff>
      <xdr:row>20</xdr:row>
      <xdr:rowOff>19049</xdr:rowOff>
    </xdr:to>
    <xdr:pic>
      <xdr:nvPicPr>
        <xdr:cNvPr id="5" name="Рисунок 4">
          <a:extLst>
            <a:ext uri="{FF2B5EF4-FFF2-40B4-BE49-F238E27FC236}">
              <a16:creationId xmlns:a16="http://schemas.microsoft.com/office/drawing/2014/main" id="{A9E9E1B3-3A0B-4222-90AD-F4A0B732105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62401" y="2771775"/>
          <a:ext cx="581024" cy="581024"/>
        </a:xfrm>
        <a:prstGeom prst="rect">
          <a:avLst/>
        </a:prstGeom>
      </xdr:spPr>
    </xdr:pic>
    <xdr:clientData/>
  </xdr:twoCellAnchor>
  <xdr:twoCellAnchor editAs="oneCell">
    <xdr:from>
      <xdr:col>7</xdr:col>
      <xdr:colOff>323849</xdr:colOff>
      <xdr:row>14</xdr:row>
      <xdr:rowOff>123825</xdr:rowOff>
    </xdr:from>
    <xdr:to>
      <xdr:col>7</xdr:col>
      <xdr:colOff>923924</xdr:colOff>
      <xdr:row>17</xdr:row>
      <xdr:rowOff>123825</xdr:rowOff>
    </xdr:to>
    <xdr:pic>
      <xdr:nvPicPr>
        <xdr:cNvPr id="6" name="Рисунок 5">
          <a:extLst>
            <a:ext uri="{FF2B5EF4-FFF2-40B4-BE49-F238E27FC236}">
              <a16:creationId xmlns:a16="http://schemas.microsoft.com/office/drawing/2014/main" id="{9725A1D6-9B2D-4872-8A8F-B36D7ACFB4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62474" y="2295525"/>
          <a:ext cx="600075" cy="600075"/>
        </a:xfrm>
        <a:prstGeom prst="rect">
          <a:avLst/>
        </a:prstGeom>
      </xdr:spPr>
    </xdr:pic>
    <xdr:clientData/>
  </xdr:twoCellAnchor>
  <xdr:twoCellAnchor editAs="oneCell">
    <xdr:from>
      <xdr:col>8</xdr:col>
      <xdr:colOff>57150</xdr:colOff>
      <xdr:row>17</xdr:row>
      <xdr:rowOff>38100</xdr:rowOff>
    </xdr:from>
    <xdr:to>
      <xdr:col>9</xdr:col>
      <xdr:colOff>323850</xdr:colOff>
      <xdr:row>20</xdr:row>
      <xdr:rowOff>28575</xdr:rowOff>
    </xdr:to>
    <xdr:pic>
      <xdr:nvPicPr>
        <xdr:cNvPr id="7" name="Рисунок 6">
          <a:extLst>
            <a:ext uri="{FF2B5EF4-FFF2-40B4-BE49-F238E27FC236}">
              <a16:creationId xmlns:a16="http://schemas.microsoft.com/office/drawing/2014/main" id="{4CA9C4CB-D548-4F14-84CD-F2379EDE217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276850" y="2771775"/>
          <a:ext cx="590550" cy="590550"/>
        </a:xfrm>
        <a:prstGeom prst="rect">
          <a:avLst/>
        </a:prstGeom>
      </xdr:spPr>
    </xdr:pic>
    <xdr:clientData/>
  </xdr:twoCellAnchor>
  <xdr:twoCellAnchor editAs="oneCell">
    <xdr:from>
      <xdr:col>9</xdr:col>
      <xdr:colOff>295275</xdr:colOff>
      <xdr:row>15</xdr:row>
      <xdr:rowOff>38099</xdr:rowOff>
    </xdr:from>
    <xdr:to>
      <xdr:col>9</xdr:col>
      <xdr:colOff>971550</xdr:colOff>
      <xdr:row>18</xdr:row>
      <xdr:rowOff>76199</xdr:rowOff>
    </xdr:to>
    <xdr:pic>
      <xdr:nvPicPr>
        <xdr:cNvPr id="9" name="Рисунок 8">
          <a:extLst>
            <a:ext uri="{FF2B5EF4-FFF2-40B4-BE49-F238E27FC236}">
              <a16:creationId xmlns:a16="http://schemas.microsoft.com/office/drawing/2014/main" id="{8C0D382D-2BE4-456D-85E7-D2C662F7325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38825" y="2371724"/>
          <a:ext cx="676275" cy="676275"/>
        </a:xfrm>
        <a:prstGeom prst="rect">
          <a:avLst/>
        </a:prstGeom>
      </xdr:spPr>
    </xdr:pic>
    <xdr:clientData/>
  </xdr:twoCellAnchor>
  <xdr:twoCellAnchor editAs="oneCell">
    <xdr:from>
      <xdr:col>11</xdr:col>
      <xdr:colOff>95250</xdr:colOff>
      <xdr:row>15</xdr:row>
      <xdr:rowOff>28575</xdr:rowOff>
    </xdr:from>
    <xdr:to>
      <xdr:col>17</xdr:col>
      <xdr:colOff>57150</xdr:colOff>
      <xdr:row>19</xdr:row>
      <xdr:rowOff>123825</xdr:rowOff>
    </xdr:to>
    <xdr:pic>
      <xdr:nvPicPr>
        <xdr:cNvPr id="10" name="Рисунок 9">
          <a:extLst>
            <a:ext uri="{FF2B5EF4-FFF2-40B4-BE49-F238E27FC236}">
              <a16:creationId xmlns:a16="http://schemas.microsoft.com/office/drawing/2014/main" id="{A3486D26-8573-400A-91B9-82D57793194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2362200"/>
          <a:ext cx="933450" cy="933450"/>
        </a:xfrm>
        <a:prstGeom prst="rect">
          <a:avLst/>
        </a:prstGeom>
      </xdr:spPr>
    </xdr:pic>
    <xdr:clientData/>
  </xdr:twoCellAnchor>
  <xdr:twoCellAnchor editAs="oneCell">
    <xdr:from>
      <xdr:col>18</xdr:col>
      <xdr:colOff>19050</xdr:colOff>
      <xdr:row>17</xdr:row>
      <xdr:rowOff>38099</xdr:rowOff>
    </xdr:from>
    <xdr:to>
      <xdr:col>22</xdr:col>
      <xdr:colOff>28575</xdr:colOff>
      <xdr:row>20</xdr:row>
      <xdr:rowOff>95249</xdr:rowOff>
    </xdr:to>
    <xdr:pic>
      <xdr:nvPicPr>
        <xdr:cNvPr id="11" name="Рисунок 10">
          <a:extLst>
            <a:ext uri="{FF2B5EF4-FFF2-40B4-BE49-F238E27FC236}">
              <a16:creationId xmlns:a16="http://schemas.microsoft.com/office/drawing/2014/main" id="{B66A559A-0E6E-4DFF-A966-E716824D55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2771774"/>
          <a:ext cx="657225" cy="657225"/>
        </a:xfrm>
        <a:prstGeom prst="rect">
          <a:avLst/>
        </a:prstGeom>
      </xdr:spPr>
    </xdr:pic>
    <xdr:clientData/>
  </xdr:twoCellAnchor>
  <xdr:twoCellAnchor editAs="oneCell">
    <xdr:from>
      <xdr:col>21</xdr:col>
      <xdr:colOff>85725</xdr:colOff>
      <xdr:row>15</xdr:row>
      <xdr:rowOff>19049</xdr:rowOff>
    </xdr:from>
    <xdr:to>
      <xdr:col>26</xdr:col>
      <xdr:colOff>9525</xdr:colOff>
      <xdr:row>18</xdr:row>
      <xdr:rowOff>57149</xdr:rowOff>
    </xdr:to>
    <xdr:pic>
      <xdr:nvPicPr>
        <xdr:cNvPr id="12" name="Рисунок 11">
          <a:extLst>
            <a:ext uri="{FF2B5EF4-FFF2-40B4-BE49-F238E27FC236}">
              <a16:creationId xmlns:a16="http://schemas.microsoft.com/office/drawing/2014/main" id="{93513A1E-B7FF-4B4C-92BB-A97FEB13972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43900" y="2352674"/>
          <a:ext cx="676275" cy="676275"/>
        </a:xfrm>
        <a:prstGeom prst="rect">
          <a:avLst/>
        </a:prstGeom>
      </xdr:spPr>
    </xdr:pic>
    <xdr:clientData/>
  </xdr:twoCellAnchor>
  <xdr:twoCellAnchor editAs="oneCell">
    <xdr:from>
      <xdr:col>0</xdr:col>
      <xdr:colOff>38101</xdr:colOff>
      <xdr:row>23</xdr:row>
      <xdr:rowOff>76200</xdr:rowOff>
    </xdr:from>
    <xdr:to>
      <xdr:col>1</xdr:col>
      <xdr:colOff>295275</xdr:colOff>
      <xdr:row>27</xdr:row>
      <xdr:rowOff>9524</xdr:rowOff>
    </xdr:to>
    <xdr:pic>
      <xdr:nvPicPr>
        <xdr:cNvPr id="13" name="Рисунок 12">
          <a:extLst>
            <a:ext uri="{FF2B5EF4-FFF2-40B4-BE49-F238E27FC236}">
              <a16:creationId xmlns:a16="http://schemas.microsoft.com/office/drawing/2014/main" id="{49FB4ECE-9CE3-4E83-8E91-359F9830D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3857625"/>
          <a:ext cx="581024" cy="581024"/>
        </a:xfrm>
        <a:prstGeom prst="rect">
          <a:avLst/>
        </a:prstGeom>
      </xdr:spPr>
    </xdr:pic>
    <xdr:clientData/>
  </xdr:twoCellAnchor>
  <xdr:twoCellAnchor editAs="oneCell">
    <xdr:from>
      <xdr:col>1</xdr:col>
      <xdr:colOff>400050</xdr:colOff>
      <xdr:row>21</xdr:row>
      <xdr:rowOff>19050</xdr:rowOff>
    </xdr:from>
    <xdr:to>
      <xdr:col>1</xdr:col>
      <xdr:colOff>933452</xdr:colOff>
      <xdr:row>23</xdr:row>
      <xdr:rowOff>152402</xdr:rowOff>
    </xdr:to>
    <xdr:pic>
      <xdr:nvPicPr>
        <xdr:cNvPr id="14" name="Рисунок 13">
          <a:extLst>
            <a:ext uri="{FF2B5EF4-FFF2-40B4-BE49-F238E27FC236}">
              <a16:creationId xmlns:a16="http://schemas.microsoft.com/office/drawing/2014/main" id="{CFAE000C-9BCE-4D1E-BC91-37FFE17FA53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23900" y="3400425"/>
          <a:ext cx="533402" cy="533402"/>
        </a:xfrm>
        <a:prstGeom prst="rect">
          <a:avLst/>
        </a:prstGeom>
      </xdr:spPr>
    </xdr:pic>
    <xdr:clientData/>
  </xdr:twoCellAnchor>
  <xdr:twoCellAnchor editAs="oneCell">
    <xdr:from>
      <xdr:col>1</xdr:col>
      <xdr:colOff>371474</xdr:colOff>
      <xdr:row>23</xdr:row>
      <xdr:rowOff>76199</xdr:rowOff>
    </xdr:from>
    <xdr:to>
      <xdr:col>1</xdr:col>
      <xdr:colOff>971549</xdr:colOff>
      <xdr:row>27</xdr:row>
      <xdr:rowOff>28574</xdr:rowOff>
    </xdr:to>
    <xdr:pic>
      <xdr:nvPicPr>
        <xdr:cNvPr id="16" name="Рисунок 15">
          <a:extLst>
            <a:ext uri="{FF2B5EF4-FFF2-40B4-BE49-F238E27FC236}">
              <a16:creationId xmlns:a16="http://schemas.microsoft.com/office/drawing/2014/main" id="{2BFA3D6B-55A9-47C3-8062-1A8626412CD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95324" y="3857624"/>
          <a:ext cx="600075" cy="600075"/>
        </a:xfrm>
        <a:prstGeom prst="rect">
          <a:avLst/>
        </a:prstGeom>
      </xdr:spPr>
    </xdr:pic>
    <xdr:clientData/>
  </xdr:twoCellAnchor>
  <xdr:twoCellAnchor editAs="oneCell">
    <xdr:from>
      <xdr:col>6</xdr:col>
      <xdr:colOff>276226</xdr:colOff>
      <xdr:row>21</xdr:row>
      <xdr:rowOff>57151</xdr:rowOff>
    </xdr:from>
    <xdr:to>
      <xdr:col>7</xdr:col>
      <xdr:colOff>933450</xdr:colOff>
      <xdr:row>26</xdr:row>
      <xdr:rowOff>152400</xdr:rowOff>
    </xdr:to>
    <xdr:pic>
      <xdr:nvPicPr>
        <xdr:cNvPr id="17" name="Рисунок 16">
          <a:extLst>
            <a:ext uri="{FF2B5EF4-FFF2-40B4-BE49-F238E27FC236}">
              <a16:creationId xmlns:a16="http://schemas.microsoft.com/office/drawing/2014/main" id="{9407598D-5014-48E3-B59D-DF470B7B300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91001" y="3438526"/>
          <a:ext cx="981074" cy="981074"/>
        </a:xfrm>
        <a:prstGeom prst="rect">
          <a:avLst/>
        </a:prstGeom>
      </xdr:spPr>
    </xdr:pic>
    <xdr:clientData/>
  </xdr:twoCellAnchor>
  <xdr:twoCellAnchor editAs="oneCell">
    <xdr:from>
      <xdr:col>8</xdr:col>
      <xdr:colOff>228600</xdr:colOff>
      <xdr:row>21</xdr:row>
      <xdr:rowOff>9523</xdr:rowOff>
    </xdr:from>
    <xdr:to>
      <xdr:col>9</xdr:col>
      <xdr:colOff>933451</xdr:colOff>
      <xdr:row>26</xdr:row>
      <xdr:rowOff>152399</xdr:rowOff>
    </xdr:to>
    <xdr:pic>
      <xdr:nvPicPr>
        <xdr:cNvPr id="19" name="Рисунок 18">
          <a:extLst>
            <a:ext uri="{FF2B5EF4-FFF2-40B4-BE49-F238E27FC236}">
              <a16:creationId xmlns:a16="http://schemas.microsoft.com/office/drawing/2014/main" id="{E559DA68-3208-4958-9D3A-88899546F0B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448300" y="3390898"/>
          <a:ext cx="1028701" cy="1028701"/>
        </a:xfrm>
        <a:prstGeom prst="rect">
          <a:avLst/>
        </a:prstGeom>
      </xdr:spPr>
    </xdr:pic>
    <xdr:clientData/>
  </xdr:twoCellAnchor>
  <xdr:twoCellAnchor editAs="oneCell">
    <xdr:from>
      <xdr:col>17</xdr:col>
      <xdr:colOff>95250</xdr:colOff>
      <xdr:row>22</xdr:row>
      <xdr:rowOff>161924</xdr:rowOff>
    </xdr:from>
    <xdr:to>
      <xdr:col>22</xdr:col>
      <xdr:colOff>19050</xdr:colOff>
      <xdr:row>27</xdr:row>
      <xdr:rowOff>28574</xdr:rowOff>
    </xdr:to>
    <xdr:pic>
      <xdr:nvPicPr>
        <xdr:cNvPr id="20" name="Рисунок 19">
          <a:extLst>
            <a:ext uri="{FF2B5EF4-FFF2-40B4-BE49-F238E27FC236}">
              <a16:creationId xmlns:a16="http://schemas.microsoft.com/office/drawing/2014/main" id="{4FC512E8-F4C9-406B-9559-F5397E5E251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62875" y="3781424"/>
          <a:ext cx="676275" cy="676275"/>
        </a:xfrm>
        <a:prstGeom prst="rect">
          <a:avLst/>
        </a:prstGeom>
      </xdr:spPr>
    </xdr:pic>
    <xdr:clientData/>
  </xdr:twoCellAnchor>
  <xdr:twoCellAnchor editAs="oneCell">
    <xdr:from>
      <xdr:col>20</xdr:col>
      <xdr:colOff>28575</xdr:colOff>
      <xdr:row>21</xdr:row>
      <xdr:rowOff>9523</xdr:rowOff>
    </xdr:from>
    <xdr:to>
      <xdr:col>26</xdr:col>
      <xdr:colOff>142876</xdr:colOff>
      <xdr:row>26</xdr:row>
      <xdr:rowOff>152399</xdr:rowOff>
    </xdr:to>
    <xdr:pic>
      <xdr:nvPicPr>
        <xdr:cNvPr id="21" name="Рисунок 20">
          <a:extLst>
            <a:ext uri="{FF2B5EF4-FFF2-40B4-BE49-F238E27FC236}">
              <a16:creationId xmlns:a16="http://schemas.microsoft.com/office/drawing/2014/main" id="{C8EC665E-0D89-4DED-9146-A3AF38CB97F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124825" y="3390898"/>
          <a:ext cx="1028701" cy="1028701"/>
        </a:xfrm>
        <a:prstGeom prst="rect">
          <a:avLst/>
        </a:prstGeom>
      </xdr:spPr>
    </xdr:pic>
    <xdr:clientData/>
  </xdr:twoCellAnchor>
  <xdr:twoCellAnchor editAs="oneCell">
    <xdr:from>
      <xdr:col>1</xdr:col>
      <xdr:colOff>209550</xdr:colOff>
      <xdr:row>27</xdr:row>
      <xdr:rowOff>85724</xdr:rowOff>
    </xdr:from>
    <xdr:to>
      <xdr:col>1</xdr:col>
      <xdr:colOff>923925</xdr:colOff>
      <xdr:row>31</xdr:row>
      <xdr:rowOff>76199</xdr:rowOff>
    </xdr:to>
    <xdr:pic>
      <xdr:nvPicPr>
        <xdr:cNvPr id="23" name="Рисунок 22">
          <a:extLst>
            <a:ext uri="{FF2B5EF4-FFF2-40B4-BE49-F238E27FC236}">
              <a16:creationId xmlns:a16="http://schemas.microsoft.com/office/drawing/2014/main" id="{5A1E5185-18FE-4CB4-991F-AD5B38163BE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4514849"/>
          <a:ext cx="714375" cy="714375"/>
        </a:xfrm>
        <a:prstGeom prst="rect">
          <a:avLst/>
        </a:prstGeom>
      </xdr:spPr>
    </xdr:pic>
    <xdr:clientData/>
  </xdr:twoCellAnchor>
  <xdr:twoCellAnchor editAs="oneCell">
    <xdr:from>
      <xdr:col>0</xdr:col>
      <xdr:colOff>0</xdr:colOff>
      <xdr:row>28</xdr:row>
      <xdr:rowOff>152399</xdr:rowOff>
    </xdr:from>
    <xdr:to>
      <xdr:col>1</xdr:col>
      <xdr:colOff>352425</xdr:colOff>
      <xdr:row>33</xdr:row>
      <xdr:rowOff>19049</xdr:rowOff>
    </xdr:to>
    <xdr:pic>
      <xdr:nvPicPr>
        <xdr:cNvPr id="24" name="Рисунок 23">
          <a:extLst>
            <a:ext uri="{FF2B5EF4-FFF2-40B4-BE49-F238E27FC236}">
              <a16:creationId xmlns:a16="http://schemas.microsoft.com/office/drawing/2014/main" id="{844E2BB4-4FBB-41E3-AF1B-7DF63A1B6D7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819649"/>
          <a:ext cx="676275" cy="6762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vertex42.com/calendars/?utm_source=ms&amp;utm_medium=file&amp;utm_campaign=office&amp;utm_content=text" TargetMode="External"/><Relationship Id="rId2" Type="http://schemas.openxmlformats.org/officeDocument/2006/relationships/hyperlink" Target="https://www.vertex42.com/calendars/?utm_source=ms&amp;utm_medium=file&amp;utm_campaign=office&amp;utm_content=url" TargetMode="External"/><Relationship Id="rId1" Type="http://schemas.openxmlformats.org/officeDocument/2006/relationships/hyperlink" Target="https://www.vertex42.com/calendars/"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Лист1"/>
  <dimension ref="A1:F31"/>
  <sheetViews>
    <sheetView showGridLines="0" zoomScaleNormal="100" workbookViewId="0">
      <selection activeCell="D7" sqref="D7"/>
    </sheetView>
  </sheetViews>
  <sheetFormatPr defaultColWidth="9.140625" defaultRowHeight="12.75" x14ac:dyDescent="0.2"/>
  <cols>
    <col min="1" max="1" width="8.7109375" style="2" customWidth="1"/>
    <col min="2" max="2" width="5.140625" style="2" customWidth="1"/>
    <col min="3" max="3" width="33.85546875" style="2" customWidth="1"/>
    <col min="4" max="4" width="12.85546875" style="2" customWidth="1"/>
    <col min="5" max="5" width="25.28515625" style="2" customWidth="1"/>
    <col min="6" max="6" width="25.5703125" style="2" customWidth="1"/>
    <col min="7" max="16384" width="9.140625" style="2"/>
  </cols>
  <sheetData>
    <row r="1" spans="1:6" s="3" customFormat="1" ht="36" customHeight="1" x14ac:dyDescent="0.2">
      <c r="A1" s="13" t="s">
        <v>0</v>
      </c>
      <c r="B1" s="14"/>
      <c r="C1" s="14"/>
      <c r="D1" s="14"/>
      <c r="E1" s="14"/>
      <c r="F1" s="15" t="s">
        <v>17</v>
      </c>
    </row>
    <row r="2" spans="1:6" ht="17.25" customHeight="1" x14ac:dyDescent="0.2">
      <c r="A2" s="4"/>
      <c r="F2" s="1"/>
    </row>
    <row r="3" spans="1:6" x14ac:dyDescent="0.2">
      <c r="A3" s="4"/>
      <c r="F3" s="5"/>
    </row>
    <row r="4" spans="1:6" ht="22.5" customHeight="1" x14ac:dyDescent="0.3">
      <c r="A4" s="4"/>
      <c r="B4" s="9" t="s">
        <v>1</v>
      </c>
      <c r="C4" s="10"/>
      <c r="D4" s="10"/>
      <c r="E4" s="10"/>
      <c r="F4" s="5"/>
    </row>
    <row r="5" spans="1:6" ht="22.5" customHeight="1" x14ac:dyDescent="0.3">
      <c r="A5" s="4"/>
      <c r="B5" s="10"/>
      <c r="C5" s="11" t="s">
        <v>10</v>
      </c>
      <c r="D5" s="12">
        <v>2022</v>
      </c>
      <c r="E5" s="10"/>
      <c r="F5" s="5"/>
    </row>
    <row r="6" spans="1:6" ht="22.5" customHeight="1" x14ac:dyDescent="0.3">
      <c r="A6" s="4"/>
      <c r="B6" s="10"/>
      <c r="C6" s="10"/>
      <c r="D6" s="10"/>
      <c r="E6" s="10"/>
      <c r="F6" s="5"/>
    </row>
    <row r="7" spans="1:6" ht="22.5" customHeight="1" x14ac:dyDescent="0.3">
      <c r="A7" s="4"/>
      <c r="B7" s="10"/>
      <c r="C7" s="11" t="s">
        <v>11</v>
      </c>
      <c r="D7" s="12">
        <v>8</v>
      </c>
      <c r="E7" s="17" t="s">
        <v>15</v>
      </c>
      <c r="F7" s="5"/>
    </row>
    <row r="8" spans="1:6" ht="22.5" customHeight="1" x14ac:dyDescent="0.3">
      <c r="A8" s="4"/>
      <c r="B8" s="10"/>
      <c r="C8" s="10"/>
      <c r="D8" s="10"/>
      <c r="E8" s="10"/>
      <c r="F8" s="5"/>
    </row>
    <row r="9" spans="1:6" ht="22.5" customHeight="1" x14ac:dyDescent="0.3">
      <c r="A9" s="4"/>
      <c r="B9" s="9" t="s">
        <v>2</v>
      </c>
      <c r="C9" s="10"/>
      <c r="D9" s="10"/>
      <c r="E9" s="10"/>
      <c r="F9" s="5"/>
    </row>
    <row r="10" spans="1:6" ht="22.5" customHeight="1" x14ac:dyDescent="0.3">
      <c r="A10" s="4"/>
      <c r="B10" s="10"/>
      <c r="C10" s="11" t="s">
        <v>12</v>
      </c>
      <c r="D10" s="12">
        <v>2</v>
      </c>
      <c r="E10" s="17" t="s">
        <v>16</v>
      </c>
      <c r="F10" s="5"/>
    </row>
    <row r="11" spans="1:6" ht="22.5" customHeight="1" x14ac:dyDescent="0.3">
      <c r="A11" s="4"/>
      <c r="B11" s="10"/>
      <c r="C11" s="10"/>
      <c r="D11" s="10"/>
      <c r="E11" s="10"/>
      <c r="F11" s="5"/>
    </row>
    <row r="12" spans="1:6" ht="22.5" customHeight="1" x14ac:dyDescent="0.3">
      <c r="A12" s="4"/>
      <c r="B12" s="9" t="s">
        <v>3</v>
      </c>
      <c r="C12" s="10"/>
      <c r="D12" s="10"/>
      <c r="E12" s="10"/>
      <c r="F12" s="5"/>
    </row>
    <row r="13" spans="1:6" ht="22.5" customHeight="1" x14ac:dyDescent="0.3">
      <c r="A13" s="4"/>
      <c r="B13" s="10"/>
      <c r="C13" s="16" t="s">
        <v>13</v>
      </c>
      <c r="D13" s="10"/>
      <c r="E13" s="10"/>
      <c r="F13" s="5"/>
    </row>
    <row r="14" spans="1:6" ht="22.5" customHeight="1" x14ac:dyDescent="0.3">
      <c r="A14" s="4"/>
      <c r="B14" s="10"/>
      <c r="C14" s="10"/>
      <c r="D14" s="10"/>
      <c r="E14" s="10"/>
      <c r="F14" s="5"/>
    </row>
    <row r="15" spans="1:6" ht="22.5" customHeight="1" x14ac:dyDescent="0.3">
      <c r="A15" s="4"/>
      <c r="B15" s="9" t="s">
        <v>4</v>
      </c>
      <c r="C15" s="10"/>
      <c r="D15" s="10"/>
      <c r="E15" s="10"/>
      <c r="F15" s="5"/>
    </row>
    <row r="16" spans="1:6" ht="22.5" customHeight="1" x14ac:dyDescent="0.3">
      <c r="A16" s="4"/>
      <c r="B16" s="10"/>
      <c r="C16" s="10"/>
      <c r="D16" s="10"/>
      <c r="E16" s="10"/>
      <c r="F16" s="5"/>
    </row>
    <row r="17" spans="1:6" ht="22.5" customHeight="1" x14ac:dyDescent="0.3">
      <c r="A17" s="4"/>
      <c r="B17" s="9" t="s">
        <v>5</v>
      </c>
      <c r="C17" s="10"/>
      <c r="D17" s="10"/>
      <c r="E17" s="10"/>
      <c r="F17" s="5"/>
    </row>
    <row r="18" spans="1:6" ht="22.5" customHeight="1" x14ac:dyDescent="0.2">
      <c r="A18" s="4"/>
      <c r="C18" s="16" t="s">
        <v>14</v>
      </c>
      <c r="F18" s="5"/>
    </row>
    <row r="19" spans="1:6" ht="22.5" customHeight="1" x14ac:dyDescent="0.2">
      <c r="A19" s="4"/>
      <c r="F19" s="5"/>
    </row>
    <row r="20" spans="1:6" ht="22.5" customHeight="1" x14ac:dyDescent="0.2">
      <c r="A20" s="4"/>
      <c r="F20" s="5"/>
    </row>
    <row r="21" spans="1:6" ht="22.5" customHeight="1" x14ac:dyDescent="0.2">
      <c r="A21" s="4"/>
      <c r="F21" s="5"/>
    </row>
    <row r="22" spans="1:6" ht="15" customHeight="1" x14ac:dyDescent="0.2">
      <c r="A22" s="4"/>
      <c r="F22" s="5"/>
    </row>
    <row r="23" spans="1:6" ht="15.75" x14ac:dyDescent="0.25">
      <c r="A23" s="4"/>
      <c r="B23" s="122" t="s">
        <v>6</v>
      </c>
      <c r="C23" s="122"/>
      <c r="D23" s="122"/>
      <c r="E23" s="122"/>
      <c r="F23" s="5"/>
    </row>
    <row r="24" spans="1:6" ht="15" x14ac:dyDescent="0.25">
      <c r="A24" s="4"/>
      <c r="B24" s="120" t="s">
        <v>7</v>
      </c>
      <c r="C24" s="120"/>
      <c r="D24" s="120"/>
      <c r="E24" s="120"/>
      <c r="F24" s="5"/>
    </row>
    <row r="25" spans="1:6" x14ac:dyDescent="0.2">
      <c r="A25" s="4"/>
      <c r="F25" s="5"/>
    </row>
    <row r="26" spans="1:6" ht="15.75" x14ac:dyDescent="0.25">
      <c r="A26" s="4"/>
      <c r="B26" s="18" t="s">
        <v>8</v>
      </c>
      <c r="F26" s="5"/>
    </row>
    <row r="27" spans="1:6" ht="81" customHeight="1" x14ac:dyDescent="0.2">
      <c r="A27" s="4"/>
      <c r="B27" s="121" t="s">
        <v>9</v>
      </c>
      <c r="C27" s="121"/>
      <c r="D27" s="121"/>
      <c r="E27" s="121"/>
      <c r="F27" s="5"/>
    </row>
    <row r="28" spans="1:6" ht="22.5" customHeight="1" x14ac:dyDescent="0.2">
      <c r="A28" s="4"/>
      <c r="B28" s="19"/>
      <c r="C28" s="19"/>
      <c r="D28" s="19"/>
      <c r="E28" s="19"/>
      <c r="F28" s="5"/>
    </row>
    <row r="29" spans="1:6" ht="22.5" customHeight="1" x14ac:dyDescent="0.2">
      <c r="A29" s="4"/>
      <c r="B29" s="19"/>
      <c r="C29" s="19"/>
      <c r="D29" s="19"/>
      <c r="E29" s="19"/>
      <c r="F29" s="5"/>
    </row>
    <row r="30" spans="1:6" ht="22.5" customHeight="1" x14ac:dyDescent="0.2">
      <c r="A30" s="4"/>
      <c r="B30" s="19"/>
      <c r="C30" s="19"/>
      <c r="D30" s="19"/>
      <c r="E30" s="19"/>
      <c r="F30" s="5"/>
    </row>
    <row r="31" spans="1:6" x14ac:dyDescent="0.2">
      <c r="A31" s="6"/>
      <c r="B31" s="7"/>
      <c r="C31" s="7"/>
      <c r="D31" s="7"/>
      <c r="E31" s="7"/>
      <c r="F31" s="8"/>
    </row>
  </sheetData>
  <mergeCells count="3">
    <mergeCell ref="B24:E24"/>
    <mergeCell ref="B27:E27"/>
    <mergeCell ref="B23:E23"/>
  </mergeCells>
  <hyperlinks>
    <hyperlink ref="B24" r:id="rId1" xr:uid="{00000000-0004-0000-0000-000000000000}"/>
    <hyperlink ref="B24:E24" r:id="rId2" display="https://www.vertex42.com/calendars/" xr:uid="{00000000-0004-0000-0000-000001000000}"/>
    <hyperlink ref="B23" r:id="rId3" xr:uid="{00000000-0004-0000-0000-000002000000}"/>
  </hyperlinks>
  <printOptions horizontalCentered="1"/>
  <pageMargins left="0.7" right="0.7" top="0.75" bottom="0.75" header="0.3" footer="0.3"/>
  <pageSetup paperSize="9" scale="80" orientation="portrait" r:id="rId4"/>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7">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DATE(Настройка!D5,Настройка!D7+5,1)</f>
        <v>44927</v>
      </c>
      <c r="B1" s="123"/>
      <c r="C1" s="123"/>
      <c r="D1" s="123"/>
      <c r="E1" s="123"/>
      <c r="F1" s="123"/>
      <c r="G1" s="123"/>
      <c r="H1" s="123"/>
      <c r="I1" s="20"/>
      <c r="J1" s="20"/>
      <c r="K1" s="124">
        <f>DATE(YEAR(A1),MONTH(A1)-1,1)</f>
        <v>44896</v>
      </c>
      <c r="L1" s="124"/>
      <c r="M1" s="124"/>
      <c r="N1" s="124"/>
      <c r="O1" s="124"/>
      <c r="P1" s="124"/>
      <c r="Q1" s="124"/>
      <c r="S1" s="124">
        <f>DATE(YEAR(A1),MONTH(A1)+1,1)</f>
        <v>44958</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44896</v>
      </c>
      <c r="O3" s="49">
        <f t="shared" si="0"/>
        <v>44897</v>
      </c>
      <c r="P3" s="49">
        <f t="shared" si="0"/>
        <v>44898</v>
      </c>
      <c r="Q3" s="49">
        <f t="shared" si="0"/>
        <v>44899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44958</v>
      </c>
      <c r="V3" s="49">
        <f t="shared" si="1"/>
        <v>44959</v>
      </c>
      <c r="W3" s="49">
        <f t="shared" si="1"/>
        <v>44960</v>
      </c>
      <c r="X3" s="49">
        <f t="shared" si="1"/>
        <v>44961</v>
      </c>
      <c r="Y3" s="49">
        <f t="shared" si="1"/>
        <v>44962</v>
      </c>
    </row>
    <row r="4" spans="1:30" s="23" customFormat="1" ht="9" customHeight="1" x14ac:dyDescent="0.2">
      <c r="A4" s="123"/>
      <c r="B4" s="123"/>
      <c r="C4" s="123"/>
      <c r="D4" s="123"/>
      <c r="E4" s="123"/>
      <c r="F4" s="123"/>
      <c r="G4" s="123"/>
      <c r="H4" s="123"/>
      <c r="I4" s="20"/>
      <c r="J4" s="20"/>
      <c r="K4" s="49">
        <f t="shared" si="0"/>
        <v>44900</v>
      </c>
      <c r="L4" s="49">
        <f t="shared" si="0"/>
        <v>44901</v>
      </c>
      <c r="M4" s="49">
        <f t="shared" si="0"/>
        <v>44902</v>
      </c>
      <c r="N4" s="49">
        <f t="shared" si="0"/>
        <v>44903</v>
      </c>
      <c r="O4" s="49">
        <f t="shared" si="0"/>
        <v>44904</v>
      </c>
      <c r="P4" s="49">
        <f t="shared" si="0"/>
        <v>44905</v>
      </c>
      <c r="Q4" s="49">
        <f t="shared" si="0"/>
        <v>44906</v>
      </c>
      <c r="R4" s="50"/>
      <c r="S4" s="49">
        <f t="shared" si="1"/>
        <v>44963</v>
      </c>
      <c r="T4" s="49">
        <f t="shared" si="1"/>
        <v>44964</v>
      </c>
      <c r="U4" s="49">
        <f t="shared" si="1"/>
        <v>44965</v>
      </c>
      <c r="V4" s="49">
        <f t="shared" si="1"/>
        <v>44966</v>
      </c>
      <c r="W4" s="49">
        <f t="shared" si="1"/>
        <v>44967</v>
      </c>
      <c r="X4" s="49">
        <f t="shared" si="1"/>
        <v>44968</v>
      </c>
      <c r="Y4" s="49">
        <f t="shared" si="1"/>
        <v>44969</v>
      </c>
    </row>
    <row r="5" spans="1:30" s="23" customFormat="1" ht="9" customHeight="1" x14ac:dyDescent="0.2">
      <c r="A5" s="123"/>
      <c r="B5" s="123"/>
      <c r="C5" s="123"/>
      <c r="D5" s="123"/>
      <c r="E5" s="123"/>
      <c r="F5" s="123"/>
      <c r="G5" s="123"/>
      <c r="H5" s="123"/>
      <c r="I5" s="20"/>
      <c r="J5" s="20"/>
      <c r="K5" s="49">
        <f t="shared" si="0"/>
        <v>44907</v>
      </c>
      <c r="L5" s="49">
        <f t="shared" si="0"/>
        <v>44908</v>
      </c>
      <c r="M5" s="49">
        <f t="shared" si="0"/>
        <v>44909</v>
      </c>
      <c r="N5" s="49">
        <f t="shared" si="0"/>
        <v>44910</v>
      </c>
      <c r="O5" s="49">
        <f t="shared" si="0"/>
        <v>44911</v>
      </c>
      <c r="P5" s="49">
        <f t="shared" si="0"/>
        <v>44912</v>
      </c>
      <c r="Q5" s="49">
        <f t="shared" si="0"/>
        <v>44913</v>
      </c>
      <c r="R5" s="50"/>
      <c r="S5" s="49">
        <f t="shared" si="1"/>
        <v>44970</v>
      </c>
      <c r="T5" s="49">
        <f t="shared" si="1"/>
        <v>44971</v>
      </c>
      <c r="U5" s="49">
        <f t="shared" si="1"/>
        <v>44972</v>
      </c>
      <c r="V5" s="49">
        <f t="shared" si="1"/>
        <v>44973</v>
      </c>
      <c r="W5" s="49">
        <f t="shared" si="1"/>
        <v>44974</v>
      </c>
      <c r="X5" s="49">
        <f t="shared" si="1"/>
        <v>44975</v>
      </c>
      <c r="Y5" s="49">
        <f t="shared" si="1"/>
        <v>44976</v>
      </c>
    </row>
    <row r="6" spans="1:30" s="23" customFormat="1" ht="9" customHeight="1" x14ac:dyDescent="0.2">
      <c r="A6" s="123"/>
      <c r="B6" s="123"/>
      <c r="C6" s="123"/>
      <c r="D6" s="123"/>
      <c r="E6" s="123"/>
      <c r="F6" s="123"/>
      <c r="G6" s="123"/>
      <c r="H6" s="123"/>
      <c r="I6" s="20"/>
      <c r="J6" s="20"/>
      <c r="K6" s="49">
        <f t="shared" si="0"/>
        <v>44914</v>
      </c>
      <c r="L6" s="49">
        <f t="shared" si="0"/>
        <v>44915</v>
      </c>
      <c r="M6" s="49">
        <f t="shared" si="0"/>
        <v>44916</v>
      </c>
      <c r="N6" s="49">
        <f t="shared" si="0"/>
        <v>44917</v>
      </c>
      <c r="O6" s="49">
        <f t="shared" si="0"/>
        <v>44918</v>
      </c>
      <c r="P6" s="49">
        <f t="shared" si="0"/>
        <v>44919</v>
      </c>
      <c r="Q6" s="49">
        <f t="shared" si="0"/>
        <v>44920</v>
      </c>
      <c r="R6" s="50"/>
      <c r="S6" s="49">
        <f t="shared" si="1"/>
        <v>44977</v>
      </c>
      <c r="T6" s="49">
        <f t="shared" si="1"/>
        <v>44978</v>
      </c>
      <c r="U6" s="49">
        <f t="shared" si="1"/>
        <v>44979</v>
      </c>
      <c r="V6" s="49">
        <f t="shared" si="1"/>
        <v>44980</v>
      </c>
      <c r="W6" s="49">
        <f t="shared" si="1"/>
        <v>44981</v>
      </c>
      <c r="X6" s="49">
        <f t="shared" si="1"/>
        <v>44982</v>
      </c>
      <c r="Y6" s="49">
        <f t="shared" si="1"/>
        <v>44983</v>
      </c>
    </row>
    <row r="7" spans="1:30" s="23" customFormat="1" ht="9" customHeight="1" x14ac:dyDescent="0.2">
      <c r="A7" s="123"/>
      <c r="B7" s="123"/>
      <c r="C7" s="123"/>
      <c r="D7" s="123"/>
      <c r="E7" s="123"/>
      <c r="F7" s="123"/>
      <c r="G7" s="123"/>
      <c r="H7" s="123"/>
      <c r="I7" s="20"/>
      <c r="J7" s="20"/>
      <c r="K7" s="49">
        <f t="shared" si="0"/>
        <v>44921</v>
      </c>
      <c r="L7" s="49">
        <f t="shared" si="0"/>
        <v>44922</v>
      </c>
      <c r="M7" s="49">
        <f t="shared" si="0"/>
        <v>44923</v>
      </c>
      <c r="N7" s="49">
        <f t="shared" si="0"/>
        <v>44924</v>
      </c>
      <c r="O7" s="49">
        <f t="shared" si="0"/>
        <v>44925</v>
      </c>
      <c r="P7" s="49">
        <f t="shared" si="0"/>
        <v>44926</v>
      </c>
      <c r="Q7" s="49" t="str">
        <f t="shared" si="0"/>
        <v/>
      </c>
      <c r="R7" s="50"/>
      <c r="S7" s="49">
        <f t="shared" si="1"/>
        <v>44984</v>
      </c>
      <c r="T7" s="49">
        <f t="shared" si="1"/>
        <v>44985</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44921</v>
      </c>
      <c r="B9" s="126"/>
      <c r="C9" s="126">
        <f>C10</f>
        <v>44922</v>
      </c>
      <c r="D9" s="126"/>
      <c r="E9" s="126">
        <f>E10</f>
        <v>44923</v>
      </c>
      <c r="F9" s="126"/>
      <c r="G9" s="126">
        <f>G10</f>
        <v>44924</v>
      </c>
      <c r="H9" s="126"/>
      <c r="I9" s="126">
        <f>I10</f>
        <v>44925</v>
      </c>
      <c r="J9" s="126"/>
      <c r="K9" s="126">
        <f>K10</f>
        <v>44926</v>
      </c>
      <c r="L9" s="126"/>
      <c r="M9" s="126"/>
      <c r="N9" s="126"/>
      <c r="O9" s="126"/>
      <c r="P9" s="126"/>
      <c r="Q9" s="126"/>
      <c r="R9" s="126"/>
      <c r="S9" s="126">
        <f>S10</f>
        <v>44927</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44921</v>
      </c>
      <c r="B10" s="47"/>
      <c r="C10" s="46">
        <f>A10+1</f>
        <v>44922</v>
      </c>
      <c r="D10" s="48"/>
      <c r="E10" s="46">
        <f>C10+1</f>
        <v>44923</v>
      </c>
      <c r="F10" s="48"/>
      <c r="G10" s="46">
        <f>E10+1</f>
        <v>44924</v>
      </c>
      <c r="H10" s="48"/>
      <c r="I10" s="46">
        <f>G10+1</f>
        <v>44925</v>
      </c>
      <c r="J10" s="48"/>
      <c r="K10" s="134">
        <f>I10+1</f>
        <v>44926</v>
      </c>
      <c r="L10" s="135"/>
      <c r="M10" s="136"/>
      <c r="N10" s="136"/>
      <c r="O10" s="136"/>
      <c r="P10" s="136"/>
      <c r="Q10" s="136"/>
      <c r="R10" s="137"/>
      <c r="S10" s="134">
        <f>K10+1</f>
        <v>44927</v>
      </c>
      <c r="T10" s="135"/>
      <c r="U10" s="136"/>
      <c r="V10" s="136"/>
      <c r="W10" s="136"/>
      <c r="X10" s="136"/>
      <c r="Y10" s="136"/>
      <c r="Z10" s="137"/>
      <c r="AA10" s="90"/>
      <c r="AB10" s="84" t="s">
        <v>19</v>
      </c>
      <c r="AC10" s="85">
        <f>SUM(AC11:AC15)</f>
        <v>21</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1</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3</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10</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6</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1</v>
      </c>
      <c r="AD15" s="93">
        <v>5</v>
      </c>
    </row>
    <row r="16" spans="1:30" s="28" customFormat="1" ht="18.75" x14ac:dyDescent="0.2">
      <c r="A16" s="46">
        <f>S10+1</f>
        <v>44928</v>
      </c>
      <c r="B16" s="47"/>
      <c r="C16" s="46">
        <f>A16+1</f>
        <v>44929</v>
      </c>
      <c r="D16" s="48"/>
      <c r="E16" s="46">
        <f>C16+1</f>
        <v>44930</v>
      </c>
      <c r="F16" s="48"/>
      <c r="G16" s="46">
        <f>E16+1</f>
        <v>44931</v>
      </c>
      <c r="H16" s="48"/>
      <c r="I16" s="46">
        <f>G16+1</f>
        <v>44932</v>
      </c>
      <c r="J16" s="48"/>
      <c r="K16" s="134">
        <f>I16+1</f>
        <v>44933</v>
      </c>
      <c r="L16" s="135"/>
      <c r="M16" s="136"/>
      <c r="N16" s="136"/>
      <c r="O16" s="136"/>
      <c r="P16" s="136"/>
      <c r="Q16" s="136"/>
      <c r="R16" s="137"/>
      <c r="S16" s="134">
        <f>K16+1</f>
        <v>44934</v>
      </c>
      <c r="T16" s="135"/>
      <c r="U16" s="136"/>
      <c r="V16" s="136"/>
      <c r="W16" s="136"/>
      <c r="X16" s="136"/>
      <c r="Y16" s="136"/>
      <c r="Z16" s="137"/>
      <c r="AA16" s="90"/>
      <c r="AB16" s="84" t="s">
        <v>20</v>
      </c>
      <c r="AC16" s="85">
        <f>VLOOKUP(MAX(AC11:AC15),AC11:AD15,2,0)</f>
        <v>3</v>
      </c>
      <c r="AD16" s="94">
        <f>VLOOKUP(AC16,AA11:AC15,3,0)</f>
        <v>10</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1</v>
      </c>
      <c r="AD17" s="94">
        <f>VLOOKUP(AC17,AA11:AC15,3,0)</f>
        <v>1</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5</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7</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7</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44935</v>
      </c>
      <c r="B22" s="47"/>
      <c r="C22" s="46">
        <f>A22+1</f>
        <v>44936</v>
      </c>
      <c r="D22" s="48"/>
      <c r="E22" s="46">
        <f>C22+1</f>
        <v>44937</v>
      </c>
      <c r="F22" s="48"/>
      <c r="G22" s="46">
        <f>E22+1</f>
        <v>44938</v>
      </c>
      <c r="H22" s="48"/>
      <c r="I22" s="46">
        <f>G22+1</f>
        <v>44939</v>
      </c>
      <c r="J22" s="48"/>
      <c r="K22" s="134">
        <f>I22+1</f>
        <v>44940</v>
      </c>
      <c r="L22" s="135"/>
      <c r="M22" s="136"/>
      <c r="N22" s="136"/>
      <c r="O22" s="136"/>
      <c r="P22" s="136"/>
      <c r="Q22" s="136"/>
      <c r="R22" s="137"/>
      <c r="S22" s="134">
        <f>K22+1</f>
        <v>44941</v>
      </c>
      <c r="T22" s="135"/>
      <c r="U22" s="136"/>
      <c r="V22" s="136"/>
      <c r="W22" s="136"/>
      <c r="X22" s="136"/>
      <c r="Y22" s="136"/>
      <c r="Z22" s="137"/>
      <c r="AB22" s="105" t="s">
        <v>31</v>
      </c>
      <c r="AC22" s="106" t="s">
        <v>35</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44942</v>
      </c>
      <c r="B28" s="47"/>
      <c r="C28" s="46">
        <f>A28+1</f>
        <v>44943</v>
      </c>
      <c r="D28" s="48"/>
      <c r="E28" s="46">
        <f>C28+1</f>
        <v>44944</v>
      </c>
      <c r="F28" s="48"/>
      <c r="G28" s="46">
        <f>E28+1</f>
        <v>44945</v>
      </c>
      <c r="H28" s="48"/>
      <c r="I28" s="46">
        <f>G28+1</f>
        <v>44946</v>
      </c>
      <c r="J28" s="48"/>
      <c r="K28" s="134">
        <f>I28+1</f>
        <v>44947</v>
      </c>
      <c r="L28" s="135"/>
      <c r="M28" s="136"/>
      <c r="N28" s="136"/>
      <c r="O28" s="136"/>
      <c r="P28" s="136"/>
      <c r="Q28" s="136"/>
      <c r="R28" s="137"/>
      <c r="S28" s="134">
        <f>K28+1</f>
        <v>44948</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44949</v>
      </c>
      <c r="B34" s="47"/>
      <c r="C34" s="46">
        <f>A34+1</f>
        <v>44950</v>
      </c>
      <c r="D34" s="48"/>
      <c r="E34" s="46">
        <f>C34+1</f>
        <v>44951</v>
      </c>
      <c r="F34" s="48"/>
      <c r="G34" s="46">
        <f>E34+1</f>
        <v>44952</v>
      </c>
      <c r="H34" s="31"/>
      <c r="I34" s="46">
        <f>G34+1</f>
        <v>44953</v>
      </c>
      <c r="J34" s="31"/>
      <c r="K34" s="134">
        <f>I34+1</f>
        <v>44954</v>
      </c>
      <c r="L34" s="135"/>
      <c r="M34" s="136"/>
      <c r="N34" s="136"/>
      <c r="O34" s="136"/>
      <c r="P34" s="136"/>
      <c r="Q34" s="136"/>
      <c r="R34" s="137"/>
      <c r="S34" s="134">
        <f>K34+1</f>
        <v>44955</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46">
        <f>S34+1</f>
        <v>44956</v>
      </c>
      <c r="B40" s="30"/>
      <c r="C40" s="46">
        <f>A40+1</f>
        <v>44957</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8" priority="3">
      <formula>MONTH(A10)&lt;&gt;MONTH($A$1)</formula>
    </cfRule>
    <cfRule type="expression" dxfId="67" priority="4">
      <formula>OR(WEEKDAY(A10,1)=1,WEEKDAY(A10,1)=7)</formula>
    </cfRule>
  </conditionalFormatting>
  <conditionalFormatting sqref="I10 I16 I22 I28 I34">
    <cfRule type="expression" dxfId="66" priority="1">
      <formula>MONTH(I10)&lt;&gt;MONTH($A$1)</formula>
    </cfRule>
    <cfRule type="expression" dxfId="6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8">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0.42578125" style="39" customWidth="1"/>
    <col min="29" max="16384" width="9.140625" style="39"/>
  </cols>
  <sheetData>
    <row r="1" spans="1:30" s="21" customFormat="1" ht="15" customHeight="1" x14ac:dyDescent="0.2">
      <c r="A1" s="123">
        <f>DATE(Настройка!D5,Настройка!D7+6,1)</f>
        <v>44958</v>
      </c>
      <c r="B1" s="123"/>
      <c r="C1" s="123"/>
      <c r="D1" s="123"/>
      <c r="E1" s="123"/>
      <c r="F1" s="123"/>
      <c r="G1" s="123"/>
      <c r="H1" s="123"/>
      <c r="I1" s="20"/>
      <c r="J1" s="20"/>
      <c r="K1" s="124">
        <f>DATE(YEAR(A1),MONTH(A1)-1,1)</f>
        <v>44927</v>
      </c>
      <c r="L1" s="124"/>
      <c r="M1" s="124"/>
      <c r="N1" s="124"/>
      <c r="O1" s="124"/>
      <c r="P1" s="124"/>
      <c r="Q1" s="124"/>
      <c r="S1" s="124">
        <f>DATE(YEAR(A1),MONTH(A1)+1,1)</f>
        <v>44986</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44927</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44986</v>
      </c>
      <c r="V3" s="49">
        <f t="shared" si="1"/>
        <v>44987</v>
      </c>
      <c r="W3" s="49">
        <f t="shared" si="1"/>
        <v>44988</v>
      </c>
      <c r="X3" s="49">
        <f t="shared" si="1"/>
        <v>44989</v>
      </c>
      <c r="Y3" s="49">
        <f t="shared" si="1"/>
        <v>44990</v>
      </c>
    </row>
    <row r="4" spans="1:30" s="23" customFormat="1" ht="9" customHeight="1" x14ac:dyDescent="0.2">
      <c r="A4" s="123"/>
      <c r="B4" s="123"/>
      <c r="C4" s="123"/>
      <c r="D4" s="123"/>
      <c r="E4" s="123"/>
      <c r="F4" s="123"/>
      <c r="G4" s="123"/>
      <c r="H4" s="123"/>
      <c r="I4" s="20"/>
      <c r="J4" s="20"/>
      <c r="K4" s="49">
        <f t="shared" si="0"/>
        <v>44928</v>
      </c>
      <c r="L4" s="49">
        <f t="shared" si="0"/>
        <v>44929</v>
      </c>
      <c r="M4" s="49">
        <f t="shared" si="0"/>
        <v>44930</v>
      </c>
      <c r="N4" s="49">
        <f t="shared" si="0"/>
        <v>44931</v>
      </c>
      <c r="O4" s="49">
        <f t="shared" si="0"/>
        <v>44932</v>
      </c>
      <c r="P4" s="49">
        <f t="shared" si="0"/>
        <v>44933</v>
      </c>
      <c r="Q4" s="49">
        <f t="shared" si="0"/>
        <v>44934</v>
      </c>
      <c r="R4" s="50"/>
      <c r="S4" s="49">
        <f t="shared" si="1"/>
        <v>44991</v>
      </c>
      <c r="T4" s="49">
        <f t="shared" si="1"/>
        <v>44992</v>
      </c>
      <c r="U4" s="49">
        <f t="shared" si="1"/>
        <v>44993</v>
      </c>
      <c r="V4" s="49">
        <f t="shared" si="1"/>
        <v>44994</v>
      </c>
      <c r="W4" s="49">
        <f t="shared" si="1"/>
        <v>44995</v>
      </c>
      <c r="X4" s="49">
        <f t="shared" si="1"/>
        <v>44996</v>
      </c>
      <c r="Y4" s="49">
        <f t="shared" si="1"/>
        <v>44997</v>
      </c>
    </row>
    <row r="5" spans="1:30" s="23" customFormat="1" ht="9" customHeight="1" x14ac:dyDescent="0.2">
      <c r="A5" s="123"/>
      <c r="B5" s="123"/>
      <c r="C5" s="123"/>
      <c r="D5" s="123"/>
      <c r="E5" s="123"/>
      <c r="F5" s="123"/>
      <c r="G5" s="123"/>
      <c r="H5" s="123"/>
      <c r="I5" s="20"/>
      <c r="J5" s="20"/>
      <c r="K5" s="49">
        <f t="shared" si="0"/>
        <v>44935</v>
      </c>
      <c r="L5" s="49">
        <f t="shared" si="0"/>
        <v>44936</v>
      </c>
      <c r="M5" s="49">
        <f t="shared" si="0"/>
        <v>44937</v>
      </c>
      <c r="N5" s="49">
        <f t="shared" si="0"/>
        <v>44938</v>
      </c>
      <c r="O5" s="49">
        <f t="shared" si="0"/>
        <v>44939</v>
      </c>
      <c r="P5" s="49">
        <f t="shared" si="0"/>
        <v>44940</v>
      </c>
      <c r="Q5" s="49">
        <f t="shared" si="0"/>
        <v>44941</v>
      </c>
      <c r="R5" s="50"/>
      <c r="S5" s="49">
        <f t="shared" si="1"/>
        <v>44998</v>
      </c>
      <c r="T5" s="49">
        <f t="shared" si="1"/>
        <v>44999</v>
      </c>
      <c r="U5" s="49">
        <f t="shared" si="1"/>
        <v>45000</v>
      </c>
      <c r="V5" s="49">
        <f t="shared" si="1"/>
        <v>45001</v>
      </c>
      <c r="W5" s="49">
        <f t="shared" si="1"/>
        <v>45002</v>
      </c>
      <c r="X5" s="49">
        <f t="shared" si="1"/>
        <v>45003</v>
      </c>
      <c r="Y5" s="49">
        <f t="shared" si="1"/>
        <v>45004</v>
      </c>
    </row>
    <row r="6" spans="1:30" s="23" customFormat="1" ht="9" customHeight="1" x14ac:dyDescent="0.2">
      <c r="A6" s="123"/>
      <c r="B6" s="123"/>
      <c r="C6" s="123"/>
      <c r="D6" s="123"/>
      <c r="E6" s="123"/>
      <c r="F6" s="123"/>
      <c r="G6" s="123"/>
      <c r="H6" s="123"/>
      <c r="I6" s="20"/>
      <c r="J6" s="20"/>
      <c r="K6" s="49">
        <f t="shared" si="0"/>
        <v>44942</v>
      </c>
      <c r="L6" s="49">
        <f t="shared" si="0"/>
        <v>44943</v>
      </c>
      <c r="M6" s="49">
        <f t="shared" si="0"/>
        <v>44944</v>
      </c>
      <c r="N6" s="49">
        <f t="shared" si="0"/>
        <v>44945</v>
      </c>
      <c r="O6" s="49">
        <f t="shared" si="0"/>
        <v>44946</v>
      </c>
      <c r="P6" s="49">
        <f t="shared" si="0"/>
        <v>44947</v>
      </c>
      <c r="Q6" s="49">
        <f t="shared" si="0"/>
        <v>44948</v>
      </c>
      <c r="R6" s="50"/>
      <c r="S6" s="49">
        <f t="shared" si="1"/>
        <v>45005</v>
      </c>
      <c r="T6" s="49">
        <f t="shared" si="1"/>
        <v>45006</v>
      </c>
      <c r="U6" s="49">
        <f t="shared" si="1"/>
        <v>45007</v>
      </c>
      <c r="V6" s="49">
        <f t="shared" si="1"/>
        <v>45008</v>
      </c>
      <c r="W6" s="49">
        <f t="shared" si="1"/>
        <v>45009</v>
      </c>
      <c r="X6" s="49">
        <f t="shared" si="1"/>
        <v>45010</v>
      </c>
      <c r="Y6" s="49">
        <f t="shared" si="1"/>
        <v>45011</v>
      </c>
    </row>
    <row r="7" spans="1:30" s="23" customFormat="1" ht="9" customHeight="1" x14ac:dyDescent="0.2">
      <c r="A7" s="123"/>
      <c r="B7" s="123"/>
      <c r="C7" s="123"/>
      <c r="D7" s="123"/>
      <c r="E7" s="123"/>
      <c r="F7" s="123"/>
      <c r="G7" s="123"/>
      <c r="H7" s="123"/>
      <c r="I7" s="20"/>
      <c r="J7" s="20"/>
      <c r="K7" s="49">
        <f t="shared" si="0"/>
        <v>44949</v>
      </c>
      <c r="L7" s="49">
        <f t="shared" si="0"/>
        <v>44950</v>
      </c>
      <c r="M7" s="49">
        <f t="shared" si="0"/>
        <v>44951</v>
      </c>
      <c r="N7" s="49">
        <f t="shared" si="0"/>
        <v>44952</v>
      </c>
      <c r="O7" s="49">
        <f t="shared" si="0"/>
        <v>44953</v>
      </c>
      <c r="P7" s="49">
        <f t="shared" si="0"/>
        <v>44954</v>
      </c>
      <c r="Q7" s="49">
        <f t="shared" si="0"/>
        <v>44955</v>
      </c>
      <c r="R7" s="50"/>
      <c r="S7" s="49">
        <f t="shared" si="1"/>
        <v>45012</v>
      </c>
      <c r="T7" s="49">
        <f t="shared" si="1"/>
        <v>45013</v>
      </c>
      <c r="U7" s="49">
        <f t="shared" si="1"/>
        <v>45014</v>
      </c>
      <c r="V7" s="49">
        <f t="shared" si="1"/>
        <v>45015</v>
      </c>
      <c r="W7" s="49">
        <f t="shared" si="1"/>
        <v>45016</v>
      </c>
      <c r="X7" s="49" t="str">
        <f t="shared" si="1"/>
        <v/>
      </c>
      <c r="Y7" s="49" t="str">
        <f t="shared" si="1"/>
        <v/>
      </c>
    </row>
    <row r="8" spans="1:30" s="27" customFormat="1" ht="9" customHeight="1" thickBot="1" x14ac:dyDescent="0.25">
      <c r="A8" s="24"/>
      <c r="B8" s="24"/>
      <c r="C8" s="24"/>
      <c r="D8" s="24"/>
      <c r="E8" s="24"/>
      <c r="F8" s="24"/>
      <c r="G8" s="24"/>
      <c r="H8" s="24"/>
      <c r="I8" s="25"/>
      <c r="J8" s="25"/>
      <c r="K8" s="49">
        <f t="shared" si="0"/>
        <v>44956</v>
      </c>
      <c r="L8" s="49">
        <f t="shared" si="0"/>
        <v>44957</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44956</v>
      </c>
      <c r="B9" s="126"/>
      <c r="C9" s="126">
        <f>C10</f>
        <v>44957</v>
      </c>
      <c r="D9" s="126"/>
      <c r="E9" s="126">
        <f>E10</f>
        <v>44958</v>
      </c>
      <c r="F9" s="126"/>
      <c r="G9" s="126">
        <f>G10</f>
        <v>44959</v>
      </c>
      <c r="H9" s="126"/>
      <c r="I9" s="126">
        <f>I10</f>
        <v>44960</v>
      </c>
      <c r="J9" s="126"/>
      <c r="K9" s="126">
        <f>K10</f>
        <v>44961</v>
      </c>
      <c r="L9" s="126"/>
      <c r="M9" s="126"/>
      <c r="N9" s="126"/>
      <c r="O9" s="126"/>
      <c r="P9" s="126"/>
      <c r="Q9" s="126"/>
      <c r="R9" s="126"/>
      <c r="S9" s="126">
        <f>S10</f>
        <v>44962</v>
      </c>
      <c r="T9" s="126"/>
      <c r="U9" s="126"/>
      <c r="V9" s="126"/>
      <c r="W9" s="126"/>
      <c r="X9" s="126"/>
      <c r="Y9" s="126"/>
      <c r="Z9" s="126"/>
      <c r="AA9" s="86"/>
      <c r="AB9" s="87" t="s">
        <v>18</v>
      </c>
      <c r="AC9" s="88"/>
      <c r="AD9" s="89"/>
    </row>
    <row r="10" spans="1:30" s="28" customFormat="1" ht="18.75" x14ac:dyDescent="0.2">
      <c r="A10" s="46">
        <f>$A$1-(WEEKDAY($A$1,1)-(день_начала-1))-IF((WEEKDAY($A$1,1)-(день_начала-1))&lt;=0,7,0)+1</f>
        <v>44956</v>
      </c>
      <c r="B10" s="47"/>
      <c r="C10" s="46">
        <f>A10+1</f>
        <v>44957</v>
      </c>
      <c r="D10" s="48"/>
      <c r="E10" s="46">
        <f>C10+1</f>
        <v>44958</v>
      </c>
      <c r="F10" s="48"/>
      <c r="G10" s="46">
        <f>E10+1</f>
        <v>44959</v>
      </c>
      <c r="H10" s="48"/>
      <c r="I10" s="46">
        <f>G10+1</f>
        <v>44960</v>
      </c>
      <c r="J10" s="48"/>
      <c r="K10" s="134">
        <f>I10+1</f>
        <v>44961</v>
      </c>
      <c r="L10" s="135"/>
      <c r="M10" s="136"/>
      <c r="N10" s="136"/>
      <c r="O10" s="136"/>
      <c r="P10" s="136"/>
      <c r="Q10" s="136"/>
      <c r="R10" s="137"/>
      <c r="S10" s="134">
        <f>K10+1</f>
        <v>44962</v>
      </c>
      <c r="T10" s="135"/>
      <c r="U10" s="136"/>
      <c r="V10" s="136"/>
      <c r="W10" s="136"/>
      <c r="X10" s="136"/>
      <c r="Y10" s="136"/>
      <c r="Z10" s="136"/>
      <c r="AA10" s="90"/>
      <c r="AB10" s="84" t="s">
        <v>19</v>
      </c>
      <c r="AC10" s="85">
        <f>SUM(AC11:AC15)</f>
        <v>20</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75"/>
      <c r="AA11" s="92">
        <v>1</v>
      </c>
      <c r="AB11" s="85" t="s">
        <v>21</v>
      </c>
      <c r="AC11" s="85">
        <v>1</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75"/>
      <c r="AA12" s="92">
        <v>2</v>
      </c>
      <c r="AB12" s="85" t="s">
        <v>22</v>
      </c>
      <c r="AC12" s="85">
        <v>11</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75"/>
      <c r="AA13" s="92">
        <v>3</v>
      </c>
      <c r="AB13" s="85" t="s">
        <v>23</v>
      </c>
      <c r="AC13" s="85">
        <v>5</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75"/>
      <c r="AA14" s="92">
        <v>4</v>
      </c>
      <c r="AB14" s="85" t="s">
        <v>24</v>
      </c>
      <c r="AC14" s="85">
        <v>2</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39"/>
      <c r="AA15" s="92">
        <v>5</v>
      </c>
      <c r="AB15" s="85" t="s">
        <v>25</v>
      </c>
      <c r="AC15" s="85">
        <v>1</v>
      </c>
      <c r="AD15" s="93">
        <v>5</v>
      </c>
    </row>
    <row r="16" spans="1:30" s="28" customFormat="1" ht="18.75" x14ac:dyDescent="0.2">
      <c r="A16" s="46">
        <f>S10+1</f>
        <v>44963</v>
      </c>
      <c r="B16" s="47"/>
      <c r="C16" s="46">
        <f>A16+1</f>
        <v>44964</v>
      </c>
      <c r="D16" s="48"/>
      <c r="E16" s="46">
        <f>C16+1</f>
        <v>44965</v>
      </c>
      <c r="F16" s="48"/>
      <c r="G16" s="46">
        <f>E16+1</f>
        <v>44966</v>
      </c>
      <c r="H16" s="48"/>
      <c r="I16" s="46">
        <f>G16+1</f>
        <v>44967</v>
      </c>
      <c r="J16" s="48"/>
      <c r="K16" s="134">
        <f>I16+1</f>
        <v>44968</v>
      </c>
      <c r="L16" s="135"/>
      <c r="M16" s="136"/>
      <c r="N16" s="136"/>
      <c r="O16" s="136"/>
      <c r="P16" s="136"/>
      <c r="Q16" s="136"/>
      <c r="R16" s="137"/>
      <c r="S16" s="176">
        <f>K16+1</f>
        <v>44969</v>
      </c>
      <c r="T16" s="177"/>
      <c r="U16" s="136"/>
      <c r="V16" s="136"/>
      <c r="W16" s="136"/>
      <c r="X16" s="136"/>
      <c r="Y16" s="136"/>
      <c r="Z16" s="136"/>
      <c r="AA16" s="90"/>
      <c r="AB16" s="84" t="s">
        <v>20</v>
      </c>
      <c r="AC16" s="85">
        <f>VLOOKUP(MAX(AC11:AC15),AC11:AD15,2,0)</f>
        <v>2</v>
      </c>
      <c r="AD16" s="94">
        <f>VLOOKUP(AC16,AA11:AC15,3,0)</f>
        <v>11</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75"/>
      <c r="AA17" s="90"/>
      <c r="AB17" s="85" t="s">
        <v>26</v>
      </c>
      <c r="AC17" s="85">
        <f>VLOOKUP(MIN(AC11:AC15),AC11:AD15,2,0)</f>
        <v>1</v>
      </c>
      <c r="AD17" s="94">
        <f>VLOOKUP(AC17,AA11:AC15,3,0)</f>
        <v>1</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75"/>
      <c r="AA18" s="90"/>
      <c r="AB18" s="84" t="s">
        <v>27</v>
      </c>
      <c r="AC18" s="85">
        <v>4</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75"/>
      <c r="AA19" s="90"/>
      <c r="AB19" s="84" t="s">
        <v>30</v>
      </c>
      <c r="AC19" s="85">
        <f>AC10-AC20*2-AC21*3</f>
        <v>8</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75"/>
      <c r="AA20" s="90"/>
      <c r="AB20" s="85" t="s">
        <v>28</v>
      </c>
      <c r="AC20" s="85">
        <v>6</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39"/>
      <c r="AA21" s="96"/>
      <c r="AB21" s="95" t="s">
        <v>29</v>
      </c>
      <c r="AC21" s="95">
        <v>0</v>
      </c>
      <c r="AD21" s="97"/>
    </row>
    <row r="22" spans="1:30" s="28" customFormat="1" ht="18.75" x14ac:dyDescent="0.2">
      <c r="A22" s="46">
        <f>S16+1</f>
        <v>44970</v>
      </c>
      <c r="B22" s="47"/>
      <c r="C22" s="46">
        <f>A22+1</f>
        <v>44971</v>
      </c>
      <c r="D22" s="48"/>
      <c r="E22" s="46">
        <f>C22+1</f>
        <v>44972</v>
      </c>
      <c r="F22" s="48"/>
      <c r="G22" s="46">
        <f>E22+1</f>
        <v>44973</v>
      </c>
      <c r="H22" s="48"/>
      <c r="I22" s="46">
        <f>G22+1</f>
        <v>44974</v>
      </c>
      <c r="J22" s="48"/>
      <c r="K22" s="134">
        <f>I22+1</f>
        <v>44975</v>
      </c>
      <c r="L22" s="135"/>
      <c r="M22" s="136"/>
      <c r="N22" s="136"/>
      <c r="O22" s="136"/>
      <c r="P22" s="136"/>
      <c r="Q22" s="136"/>
      <c r="R22" s="137"/>
      <c r="S22" s="176">
        <f>K22+1</f>
        <v>44976</v>
      </c>
      <c r="T22" s="177"/>
      <c r="U22" s="136"/>
      <c r="V22" s="136"/>
      <c r="W22" s="136"/>
      <c r="X22" s="136"/>
      <c r="Y22" s="136"/>
      <c r="Z22" s="137"/>
      <c r="AB22" s="105" t="s">
        <v>31</v>
      </c>
      <c r="AC22" s="106" t="s">
        <v>36</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44977</v>
      </c>
      <c r="B28" s="47"/>
      <c r="C28" s="46">
        <f>A28+1</f>
        <v>44978</v>
      </c>
      <c r="D28" s="48"/>
      <c r="E28" s="46">
        <f>C28+1</f>
        <v>44979</v>
      </c>
      <c r="F28" s="48"/>
      <c r="G28" s="46">
        <f>E28+1</f>
        <v>44980</v>
      </c>
      <c r="H28" s="48"/>
      <c r="I28" s="46">
        <f>G28+1</f>
        <v>44981</v>
      </c>
      <c r="J28" s="48"/>
      <c r="K28" s="134">
        <f>I28+1</f>
        <v>44982</v>
      </c>
      <c r="L28" s="135"/>
      <c r="M28" s="136"/>
      <c r="N28" s="136"/>
      <c r="O28" s="136"/>
      <c r="P28" s="136"/>
      <c r="Q28" s="136"/>
      <c r="R28" s="137"/>
      <c r="S28" s="176">
        <f>K28+1</f>
        <v>44983</v>
      </c>
      <c r="T28" s="177"/>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44984</v>
      </c>
      <c r="B34" s="47"/>
      <c r="C34" s="46">
        <f>A34+1</f>
        <v>44985</v>
      </c>
      <c r="D34" s="48"/>
      <c r="E34" s="46">
        <f>C34+1</f>
        <v>44986</v>
      </c>
      <c r="F34" s="48"/>
      <c r="G34" s="46">
        <f>E34+1</f>
        <v>44987</v>
      </c>
      <c r="H34" s="31"/>
      <c r="I34" s="46">
        <f>G34+1</f>
        <v>44988</v>
      </c>
      <c r="J34" s="31"/>
      <c r="K34" s="134">
        <f>I34+1</f>
        <v>44989</v>
      </c>
      <c r="L34" s="135"/>
      <c r="M34" s="136"/>
      <c r="N34" s="136"/>
      <c r="O34" s="136"/>
      <c r="P34" s="136"/>
      <c r="Q34" s="136"/>
      <c r="R34" s="137"/>
      <c r="S34" s="134">
        <f>K34+1</f>
        <v>44990</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44991</v>
      </c>
      <c r="B40" s="30"/>
      <c r="C40" s="29">
        <f>A40+1</f>
        <v>44992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4" priority="3">
      <formula>MONTH(A10)&lt;&gt;MONTH($A$1)</formula>
    </cfRule>
    <cfRule type="expression" dxfId="63" priority="4">
      <formula>OR(WEEKDAY(A10,1)=1,WEEKDAY(A10,1)=7)</formula>
    </cfRule>
  </conditionalFormatting>
  <conditionalFormatting sqref="I10 I16 I22 I28 I34">
    <cfRule type="expression" dxfId="62" priority="1">
      <formula>MONTH(I10)&lt;&gt;MONTH($A$1)</formula>
    </cfRule>
    <cfRule type="expression" dxfId="6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9">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DATE(Настройка!D5,Настройка!D7+7,1)</f>
        <v>44986</v>
      </c>
      <c r="B1" s="123"/>
      <c r="C1" s="123"/>
      <c r="D1" s="123"/>
      <c r="E1" s="123"/>
      <c r="F1" s="123"/>
      <c r="G1" s="123"/>
      <c r="H1" s="123"/>
      <c r="I1" s="20"/>
      <c r="J1" s="20"/>
      <c r="K1" s="124">
        <f>DATE(YEAR(A1),MONTH(A1)-1,1)</f>
        <v>44958</v>
      </c>
      <c r="L1" s="124"/>
      <c r="M1" s="124"/>
      <c r="N1" s="124"/>
      <c r="O1" s="124"/>
      <c r="P1" s="124"/>
      <c r="Q1" s="124"/>
      <c r="S1" s="124">
        <f>DATE(YEAR(A1),MONTH(A1)+1,1)</f>
        <v>45017</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44958</v>
      </c>
      <c r="N3" s="49">
        <f t="shared" si="0"/>
        <v>44959</v>
      </c>
      <c r="O3" s="49">
        <f t="shared" si="0"/>
        <v>44960</v>
      </c>
      <c r="P3" s="49">
        <f t="shared" si="0"/>
        <v>44961</v>
      </c>
      <c r="Q3" s="49">
        <f t="shared" si="0"/>
        <v>44962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45017</v>
      </c>
      <c r="Y3" s="49">
        <f t="shared" si="1"/>
        <v>45018</v>
      </c>
    </row>
    <row r="4" spans="1:30" s="23" customFormat="1" ht="9" customHeight="1" x14ac:dyDescent="0.2">
      <c r="A4" s="123"/>
      <c r="B4" s="123"/>
      <c r="C4" s="123"/>
      <c r="D4" s="123"/>
      <c r="E4" s="123"/>
      <c r="F4" s="123"/>
      <c r="G4" s="123"/>
      <c r="H4" s="123"/>
      <c r="I4" s="20"/>
      <c r="J4" s="20"/>
      <c r="K4" s="49">
        <f t="shared" si="0"/>
        <v>44963</v>
      </c>
      <c r="L4" s="49">
        <f t="shared" si="0"/>
        <v>44964</v>
      </c>
      <c r="M4" s="49">
        <f t="shared" si="0"/>
        <v>44965</v>
      </c>
      <c r="N4" s="49">
        <f t="shared" si="0"/>
        <v>44966</v>
      </c>
      <c r="O4" s="49">
        <f t="shared" si="0"/>
        <v>44967</v>
      </c>
      <c r="P4" s="49">
        <f t="shared" si="0"/>
        <v>44968</v>
      </c>
      <c r="Q4" s="49">
        <f t="shared" si="0"/>
        <v>44969</v>
      </c>
      <c r="R4" s="50"/>
      <c r="S4" s="49">
        <f t="shared" si="1"/>
        <v>45019</v>
      </c>
      <c r="T4" s="49">
        <f t="shared" si="1"/>
        <v>45020</v>
      </c>
      <c r="U4" s="49">
        <f t="shared" si="1"/>
        <v>45021</v>
      </c>
      <c r="V4" s="49">
        <f t="shared" si="1"/>
        <v>45022</v>
      </c>
      <c r="W4" s="49">
        <f t="shared" si="1"/>
        <v>45023</v>
      </c>
      <c r="X4" s="49">
        <f t="shared" si="1"/>
        <v>45024</v>
      </c>
      <c r="Y4" s="49">
        <f t="shared" si="1"/>
        <v>45025</v>
      </c>
    </row>
    <row r="5" spans="1:30" s="23" customFormat="1" ht="9" customHeight="1" x14ac:dyDescent="0.2">
      <c r="A5" s="123"/>
      <c r="B5" s="123"/>
      <c r="C5" s="123"/>
      <c r="D5" s="123"/>
      <c r="E5" s="123"/>
      <c r="F5" s="123"/>
      <c r="G5" s="123"/>
      <c r="H5" s="123"/>
      <c r="I5" s="20"/>
      <c r="J5" s="20"/>
      <c r="K5" s="49">
        <f t="shared" si="0"/>
        <v>44970</v>
      </c>
      <c r="L5" s="49">
        <f t="shared" si="0"/>
        <v>44971</v>
      </c>
      <c r="M5" s="49">
        <f t="shared" si="0"/>
        <v>44972</v>
      </c>
      <c r="N5" s="49">
        <f t="shared" si="0"/>
        <v>44973</v>
      </c>
      <c r="O5" s="49">
        <f t="shared" si="0"/>
        <v>44974</v>
      </c>
      <c r="P5" s="49">
        <f t="shared" si="0"/>
        <v>44975</v>
      </c>
      <c r="Q5" s="49">
        <f t="shared" si="0"/>
        <v>44976</v>
      </c>
      <c r="R5" s="50"/>
      <c r="S5" s="49">
        <f t="shared" si="1"/>
        <v>45026</v>
      </c>
      <c r="T5" s="49">
        <f t="shared" si="1"/>
        <v>45027</v>
      </c>
      <c r="U5" s="49">
        <f t="shared" si="1"/>
        <v>45028</v>
      </c>
      <c r="V5" s="49">
        <f t="shared" si="1"/>
        <v>45029</v>
      </c>
      <c r="W5" s="49">
        <f t="shared" si="1"/>
        <v>45030</v>
      </c>
      <c r="X5" s="49">
        <f t="shared" si="1"/>
        <v>45031</v>
      </c>
      <c r="Y5" s="49">
        <f t="shared" si="1"/>
        <v>45032</v>
      </c>
    </row>
    <row r="6" spans="1:30" s="23" customFormat="1" ht="9" customHeight="1" x14ac:dyDescent="0.2">
      <c r="A6" s="123"/>
      <c r="B6" s="123"/>
      <c r="C6" s="123"/>
      <c r="D6" s="123"/>
      <c r="E6" s="123"/>
      <c r="F6" s="123"/>
      <c r="G6" s="123"/>
      <c r="H6" s="123"/>
      <c r="I6" s="20"/>
      <c r="J6" s="20"/>
      <c r="K6" s="49">
        <f t="shared" si="0"/>
        <v>44977</v>
      </c>
      <c r="L6" s="49">
        <f t="shared" si="0"/>
        <v>44978</v>
      </c>
      <c r="M6" s="49">
        <f t="shared" si="0"/>
        <v>44979</v>
      </c>
      <c r="N6" s="49">
        <f t="shared" si="0"/>
        <v>44980</v>
      </c>
      <c r="O6" s="49">
        <f t="shared" si="0"/>
        <v>44981</v>
      </c>
      <c r="P6" s="49">
        <f t="shared" si="0"/>
        <v>44982</v>
      </c>
      <c r="Q6" s="49">
        <f t="shared" si="0"/>
        <v>44983</v>
      </c>
      <c r="R6" s="50"/>
      <c r="S6" s="49">
        <f t="shared" si="1"/>
        <v>45033</v>
      </c>
      <c r="T6" s="49">
        <f t="shared" si="1"/>
        <v>45034</v>
      </c>
      <c r="U6" s="49">
        <f t="shared" si="1"/>
        <v>45035</v>
      </c>
      <c r="V6" s="49">
        <f t="shared" si="1"/>
        <v>45036</v>
      </c>
      <c r="W6" s="49">
        <f t="shared" si="1"/>
        <v>45037</v>
      </c>
      <c r="X6" s="49">
        <f t="shared" si="1"/>
        <v>45038</v>
      </c>
      <c r="Y6" s="49">
        <f t="shared" si="1"/>
        <v>45039</v>
      </c>
    </row>
    <row r="7" spans="1:30" s="23" customFormat="1" ht="9" customHeight="1" x14ac:dyDescent="0.2">
      <c r="A7" s="123"/>
      <c r="B7" s="123"/>
      <c r="C7" s="123"/>
      <c r="D7" s="123"/>
      <c r="E7" s="123"/>
      <c r="F7" s="123"/>
      <c r="G7" s="123"/>
      <c r="H7" s="123"/>
      <c r="I7" s="20"/>
      <c r="J7" s="20"/>
      <c r="K7" s="49">
        <f t="shared" si="0"/>
        <v>44984</v>
      </c>
      <c r="L7" s="49">
        <f t="shared" si="0"/>
        <v>44985</v>
      </c>
      <c r="M7" s="49" t="str">
        <f t="shared" si="0"/>
        <v/>
      </c>
      <c r="N7" s="49" t="str">
        <f t="shared" si="0"/>
        <v/>
      </c>
      <c r="O7" s="49" t="str">
        <f t="shared" si="0"/>
        <v/>
      </c>
      <c r="P7" s="49" t="str">
        <f t="shared" si="0"/>
        <v/>
      </c>
      <c r="Q7" s="49" t="str">
        <f t="shared" si="0"/>
        <v/>
      </c>
      <c r="R7" s="50"/>
      <c r="S7" s="49">
        <f t="shared" si="1"/>
        <v>45040</v>
      </c>
      <c r="T7" s="49">
        <f t="shared" si="1"/>
        <v>45041</v>
      </c>
      <c r="U7" s="49">
        <f t="shared" si="1"/>
        <v>45042</v>
      </c>
      <c r="V7" s="49">
        <f t="shared" si="1"/>
        <v>45043</v>
      </c>
      <c r="W7" s="49">
        <f t="shared" si="1"/>
        <v>45044</v>
      </c>
      <c r="X7" s="49">
        <f t="shared" si="1"/>
        <v>45045</v>
      </c>
      <c r="Y7" s="49">
        <f t="shared" si="1"/>
        <v>45046</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44984</v>
      </c>
      <c r="B9" s="126"/>
      <c r="C9" s="126">
        <f>C10</f>
        <v>44985</v>
      </c>
      <c r="D9" s="126"/>
      <c r="E9" s="126">
        <f>E10</f>
        <v>44986</v>
      </c>
      <c r="F9" s="126"/>
      <c r="G9" s="126">
        <f>G10</f>
        <v>44987</v>
      </c>
      <c r="H9" s="126"/>
      <c r="I9" s="126">
        <f>I10</f>
        <v>44988</v>
      </c>
      <c r="J9" s="126"/>
      <c r="K9" s="126">
        <f>K10</f>
        <v>44989</v>
      </c>
      <c r="L9" s="126"/>
      <c r="M9" s="126"/>
      <c r="N9" s="126"/>
      <c r="O9" s="126"/>
      <c r="P9" s="126"/>
      <c r="Q9" s="126"/>
      <c r="R9" s="126"/>
      <c r="S9" s="126">
        <f>S10</f>
        <v>44990</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44984</v>
      </c>
      <c r="B10" s="47"/>
      <c r="C10" s="46">
        <f>A10+1</f>
        <v>44985</v>
      </c>
      <c r="D10" s="48"/>
      <c r="E10" s="46">
        <f>C10+1</f>
        <v>44986</v>
      </c>
      <c r="F10" s="48"/>
      <c r="G10" s="46">
        <f>E10+1</f>
        <v>44987</v>
      </c>
      <c r="H10" s="48"/>
      <c r="I10" s="46">
        <f>G10+1</f>
        <v>44988</v>
      </c>
      <c r="J10" s="48"/>
      <c r="K10" s="134">
        <f>I10+1</f>
        <v>44989</v>
      </c>
      <c r="L10" s="135"/>
      <c r="M10" s="136"/>
      <c r="N10" s="136"/>
      <c r="O10" s="136"/>
      <c r="P10" s="136"/>
      <c r="Q10" s="136"/>
      <c r="R10" s="137"/>
      <c r="S10" s="134">
        <f>K10+1</f>
        <v>44990</v>
      </c>
      <c r="T10" s="135"/>
      <c r="U10" s="136"/>
      <c r="V10" s="136"/>
      <c r="W10" s="136"/>
      <c r="X10" s="136"/>
      <c r="Y10" s="136"/>
      <c r="Z10" s="137"/>
      <c r="AA10" s="90"/>
      <c r="AB10" s="84" t="s">
        <v>19</v>
      </c>
      <c r="AC10" s="85">
        <f>SUM(AC11:AC15)</f>
        <v>18</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1</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8</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7</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2</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0</v>
      </c>
      <c r="AD15" s="93">
        <v>5</v>
      </c>
    </row>
    <row r="16" spans="1:30" s="28" customFormat="1" ht="18.75" x14ac:dyDescent="0.2">
      <c r="A16" s="46">
        <f>S10+1</f>
        <v>44991</v>
      </c>
      <c r="B16" s="47"/>
      <c r="C16" s="46">
        <f>A16+1</f>
        <v>44992</v>
      </c>
      <c r="D16" s="48"/>
      <c r="E16" s="46">
        <f>C16+1</f>
        <v>44993</v>
      </c>
      <c r="F16" s="48"/>
      <c r="G16" s="46">
        <f>E16+1</f>
        <v>44994</v>
      </c>
      <c r="H16" s="48"/>
      <c r="I16" s="46">
        <f>G16+1</f>
        <v>44995</v>
      </c>
      <c r="J16" s="48"/>
      <c r="K16" s="134">
        <f>I16+1</f>
        <v>44996</v>
      </c>
      <c r="L16" s="135"/>
      <c r="M16" s="136"/>
      <c r="N16" s="136"/>
      <c r="O16" s="136"/>
      <c r="P16" s="136"/>
      <c r="Q16" s="136"/>
      <c r="R16" s="137"/>
      <c r="S16" s="134">
        <f>K16+1</f>
        <v>44997</v>
      </c>
      <c r="T16" s="135"/>
      <c r="U16" s="136"/>
      <c r="V16" s="136"/>
      <c r="W16" s="136"/>
      <c r="X16" s="136"/>
      <c r="Y16" s="136"/>
      <c r="Z16" s="137"/>
      <c r="AA16" s="90"/>
      <c r="AB16" s="84" t="s">
        <v>20</v>
      </c>
      <c r="AC16" s="85">
        <f>VLOOKUP(MAX(AC11:AC15),AC11:AD15,2,0)</f>
        <v>2</v>
      </c>
      <c r="AD16" s="94">
        <f>VLOOKUP(AC16,AA11:AC15,3,0)</f>
        <v>8</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5</v>
      </c>
      <c r="AD17" s="94">
        <f>VLOOKUP(AC17,AA11:AC15,3,0)</f>
        <v>0</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7</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5</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5</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1</v>
      </c>
      <c r="AD21" s="97"/>
    </row>
    <row r="22" spans="1:30" s="28" customFormat="1" ht="18.75" x14ac:dyDescent="0.2">
      <c r="A22" s="46">
        <f>S16+1</f>
        <v>44998</v>
      </c>
      <c r="B22" s="47"/>
      <c r="C22" s="46">
        <f>A22+1</f>
        <v>44999</v>
      </c>
      <c r="D22" s="48"/>
      <c r="E22" s="46">
        <f>C22+1</f>
        <v>45000</v>
      </c>
      <c r="F22" s="48"/>
      <c r="G22" s="46">
        <f>E22+1</f>
        <v>45001</v>
      </c>
      <c r="H22" s="48"/>
      <c r="I22" s="46">
        <f>G22+1</f>
        <v>45002</v>
      </c>
      <c r="J22" s="48"/>
      <c r="K22" s="134">
        <f>I22+1</f>
        <v>45003</v>
      </c>
      <c r="L22" s="135"/>
      <c r="M22" s="136"/>
      <c r="N22" s="136"/>
      <c r="O22" s="136"/>
      <c r="P22" s="136"/>
      <c r="Q22" s="136"/>
      <c r="R22" s="137"/>
      <c r="S22" s="134">
        <f>K22+1</f>
        <v>45004</v>
      </c>
      <c r="T22" s="135"/>
      <c r="U22" s="136"/>
      <c r="V22" s="136"/>
      <c r="W22" s="136"/>
      <c r="X22" s="136"/>
      <c r="Y22" s="136"/>
      <c r="Z22" s="137"/>
      <c r="AB22" s="105" t="s">
        <v>31</v>
      </c>
      <c r="AC22" s="106" t="s">
        <v>37</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45005</v>
      </c>
      <c r="B28" s="47"/>
      <c r="C28" s="46">
        <f>A28+1</f>
        <v>45006</v>
      </c>
      <c r="D28" s="48"/>
      <c r="E28" s="46">
        <f>C28+1</f>
        <v>45007</v>
      </c>
      <c r="F28" s="48"/>
      <c r="G28" s="46">
        <f>E28+1</f>
        <v>45008</v>
      </c>
      <c r="H28" s="48"/>
      <c r="I28" s="46">
        <f>G28+1</f>
        <v>45009</v>
      </c>
      <c r="J28" s="48"/>
      <c r="K28" s="134">
        <f>I28+1</f>
        <v>45010</v>
      </c>
      <c r="L28" s="135"/>
      <c r="M28" s="136"/>
      <c r="N28" s="136"/>
      <c r="O28" s="136"/>
      <c r="P28" s="136"/>
      <c r="Q28" s="136"/>
      <c r="R28" s="137"/>
      <c r="S28" s="134">
        <f>K28+1</f>
        <v>45011</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45012</v>
      </c>
      <c r="B34" s="47"/>
      <c r="C34" s="46">
        <f>A34+1</f>
        <v>45013</v>
      </c>
      <c r="D34" s="48"/>
      <c r="E34" s="46">
        <f>C34+1</f>
        <v>45014</v>
      </c>
      <c r="F34" s="48"/>
      <c r="G34" s="46">
        <f>E34+1</f>
        <v>45015</v>
      </c>
      <c r="H34" s="31"/>
      <c r="I34" s="46">
        <f>G34+1</f>
        <v>45016</v>
      </c>
      <c r="J34" s="31"/>
      <c r="K34" s="134">
        <f>I34+1</f>
        <v>45017</v>
      </c>
      <c r="L34" s="135"/>
      <c r="M34" s="136"/>
      <c r="N34" s="136"/>
      <c r="O34" s="136"/>
      <c r="P34" s="136"/>
      <c r="Q34" s="136"/>
      <c r="R34" s="137"/>
      <c r="S34" s="134">
        <f>K34+1</f>
        <v>45018</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45019</v>
      </c>
      <c r="B40" s="30"/>
      <c r="C40" s="29">
        <f>A40+1</f>
        <v>45020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0" priority="3">
      <formula>MONTH(A10)&lt;&gt;MONTH($A$1)</formula>
    </cfRule>
    <cfRule type="expression" dxfId="59" priority="4">
      <formula>OR(WEEKDAY(A10,1)=1,WEEKDAY(A10,1)=7)</formula>
    </cfRule>
  </conditionalFormatting>
  <conditionalFormatting sqref="I10 I16 I22 I28 I34">
    <cfRule type="expression" dxfId="58" priority="1">
      <formula>MONTH(I10)&lt;&gt;MONTH($A$1)</formula>
    </cfRule>
    <cfRule type="expression" dxfId="5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10">
    <pageSetUpPr fitToPage="1"/>
  </sheetPr>
  <dimension ref="A1:AD45"/>
  <sheetViews>
    <sheetView showGridLines="0"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DATE(Настройка!D5,Настройка!D7+8,1)</f>
        <v>45017</v>
      </c>
      <c r="B1" s="123"/>
      <c r="C1" s="123"/>
      <c r="D1" s="123"/>
      <c r="E1" s="123"/>
      <c r="F1" s="123"/>
      <c r="G1" s="123"/>
      <c r="H1" s="123"/>
      <c r="I1" s="20"/>
      <c r="J1" s="20"/>
      <c r="K1" s="124">
        <f>DATE(YEAR(A1),MONTH(A1)-1,1)</f>
        <v>44986</v>
      </c>
      <c r="L1" s="124"/>
      <c r="M1" s="124"/>
      <c r="N1" s="124"/>
      <c r="O1" s="124"/>
      <c r="P1" s="124"/>
      <c r="Q1" s="124"/>
      <c r="S1" s="124">
        <f>DATE(YEAR(A1),MONTH(A1)+1,1)</f>
        <v>45047</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44986</v>
      </c>
      <c r="N3" s="49">
        <f t="shared" si="0"/>
        <v>44987</v>
      </c>
      <c r="O3" s="49">
        <f t="shared" si="0"/>
        <v>44988</v>
      </c>
      <c r="P3" s="49">
        <f t="shared" si="0"/>
        <v>44989</v>
      </c>
      <c r="Q3" s="49">
        <f t="shared" si="0"/>
        <v>44990</v>
      </c>
      <c r="R3" s="50"/>
      <c r="S3" s="49">
        <f t="shared" ref="S3:Y8" si="1">IF(MONTH($S$1)&lt;&gt;MONTH($S$1-(WEEKDAY($S$1,1)-(день_начала-1))-IF((WEEKDAY($S$1,1)-(день_начала-1))&lt;=0,7,0)+(ROW(S3)-ROW($S$3))*7+(COLUMN(S3)-COLUMN($S$3)+1)),"",$S$1-(WEEKDAY($S$1,1)-(день_начала-1))-IF((WEEKDAY($S$1,1)-(день_начала-1))&lt;=0,7,0)+(ROW(S3)-ROW($S$3))*7+(COLUMN(S3)-COLUMN($S$3)+1))</f>
        <v>45047</v>
      </c>
      <c r="T3" s="49">
        <f t="shared" si="1"/>
        <v>45048</v>
      </c>
      <c r="U3" s="49">
        <f t="shared" si="1"/>
        <v>45049</v>
      </c>
      <c r="V3" s="49">
        <f t="shared" si="1"/>
        <v>45050</v>
      </c>
      <c r="W3" s="49">
        <f t="shared" si="1"/>
        <v>45051</v>
      </c>
      <c r="X3" s="49">
        <f t="shared" si="1"/>
        <v>45052</v>
      </c>
      <c r="Y3" s="49">
        <f t="shared" si="1"/>
        <v>45053</v>
      </c>
    </row>
    <row r="4" spans="1:30" s="23" customFormat="1" ht="9" customHeight="1" x14ac:dyDescent="0.2">
      <c r="A4" s="123"/>
      <c r="B4" s="123"/>
      <c r="C4" s="123"/>
      <c r="D4" s="123"/>
      <c r="E4" s="123"/>
      <c r="F4" s="123"/>
      <c r="G4" s="123"/>
      <c r="H4" s="123"/>
      <c r="I4" s="20"/>
      <c r="J4" s="20"/>
      <c r="K4" s="49">
        <f t="shared" si="0"/>
        <v>44991</v>
      </c>
      <c r="L4" s="49">
        <f t="shared" si="0"/>
        <v>44992</v>
      </c>
      <c r="M4" s="49">
        <f t="shared" si="0"/>
        <v>44993</v>
      </c>
      <c r="N4" s="49">
        <f t="shared" si="0"/>
        <v>44994</v>
      </c>
      <c r="O4" s="49">
        <f t="shared" si="0"/>
        <v>44995</v>
      </c>
      <c r="P4" s="49">
        <f t="shared" si="0"/>
        <v>44996</v>
      </c>
      <c r="Q4" s="49">
        <f t="shared" si="0"/>
        <v>44997</v>
      </c>
      <c r="R4" s="50"/>
      <c r="S4" s="49">
        <f t="shared" si="1"/>
        <v>45054</v>
      </c>
      <c r="T4" s="49">
        <f t="shared" si="1"/>
        <v>45055</v>
      </c>
      <c r="U4" s="49">
        <f t="shared" si="1"/>
        <v>45056</v>
      </c>
      <c r="V4" s="49">
        <f t="shared" si="1"/>
        <v>45057</v>
      </c>
      <c r="W4" s="49">
        <f t="shared" si="1"/>
        <v>45058</v>
      </c>
      <c r="X4" s="49">
        <f t="shared" si="1"/>
        <v>45059</v>
      </c>
      <c r="Y4" s="49">
        <f t="shared" si="1"/>
        <v>45060</v>
      </c>
    </row>
    <row r="5" spans="1:30" s="23" customFormat="1" ht="9" customHeight="1" x14ac:dyDescent="0.2">
      <c r="A5" s="123"/>
      <c r="B5" s="123"/>
      <c r="C5" s="123"/>
      <c r="D5" s="123"/>
      <c r="E5" s="123"/>
      <c r="F5" s="123"/>
      <c r="G5" s="123"/>
      <c r="H5" s="123"/>
      <c r="I5" s="20"/>
      <c r="J5" s="20"/>
      <c r="K5" s="49">
        <f t="shared" si="0"/>
        <v>44998</v>
      </c>
      <c r="L5" s="49">
        <f t="shared" si="0"/>
        <v>44999</v>
      </c>
      <c r="M5" s="49">
        <f t="shared" si="0"/>
        <v>45000</v>
      </c>
      <c r="N5" s="49">
        <f t="shared" si="0"/>
        <v>45001</v>
      </c>
      <c r="O5" s="49">
        <f t="shared" si="0"/>
        <v>45002</v>
      </c>
      <c r="P5" s="49">
        <f t="shared" si="0"/>
        <v>45003</v>
      </c>
      <c r="Q5" s="49">
        <f t="shared" si="0"/>
        <v>45004</v>
      </c>
      <c r="R5" s="50"/>
      <c r="S5" s="49">
        <f t="shared" si="1"/>
        <v>45061</v>
      </c>
      <c r="T5" s="49">
        <f t="shared" si="1"/>
        <v>45062</v>
      </c>
      <c r="U5" s="49">
        <f t="shared" si="1"/>
        <v>45063</v>
      </c>
      <c r="V5" s="49">
        <f t="shared" si="1"/>
        <v>45064</v>
      </c>
      <c r="W5" s="49">
        <f t="shared" si="1"/>
        <v>45065</v>
      </c>
      <c r="X5" s="49">
        <f t="shared" si="1"/>
        <v>45066</v>
      </c>
      <c r="Y5" s="49">
        <f t="shared" si="1"/>
        <v>45067</v>
      </c>
    </row>
    <row r="6" spans="1:30" s="23" customFormat="1" ht="9" customHeight="1" x14ac:dyDescent="0.2">
      <c r="A6" s="123"/>
      <c r="B6" s="123"/>
      <c r="C6" s="123"/>
      <c r="D6" s="123"/>
      <c r="E6" s="123"/>
      <c r="F6" s="123"/>
      <c r="G6" s="123"/>
      <c r="H6" s="123"/>
      <c r="I6" s="20"/>
      <c r="J6" s="20"/>
      <c r="K6" s="49">
        <f t="shared" si="0"/>
        <v>45005</v>
      </c>
      <c r="L6" s="49">
        <f t="shared" si="0"/>
        <v>45006</v>
      </c>
      <c r="M6" s="49">
        <f t="shared" si="0"/>
        <v>45007</v>
      </c>
      <c r="N6" s="49">
        <f t="shared" si="0"/>
        <v>45008</v>
      </c>
      <c r="O6" s="49">
        <f t="shared" si="0"/>
        <v>45009</v>
      </c>
      <c r="P6" s="49">
        <f t="shared" si="0"/>
        <v>45010</v>
      </c>
      <c r="Q6" s="49">
        <f t="shared" si="0"/>
        <v>45011</v>
      </c>
      <c r="R6" s="50"/>
      <c r="S6" s="49">
        <f t="shared" si="1"/>
        <v>45068</v>
      </c>
      <c r="T6" s="49">
        <f t="shared" si="1"/>
        <v>45069</v>
      </c>
      <c r="U6" s="49">
        <f t="shared" si="1"/>
        <v>45070</v>
      </c>
      <c r="V6" s="49">
        <f t="shared" si="1"/>
        <v>45071</v>
      </c>
      <c r="W6" s="49">
        <f t="shared" si="1"/>
        <v>45072</v>
      </c>
      <c r="X6" s="49">
        <f t="shared" si="1"/>
        <v>45073</v>
      </c>
      <c r="Y6" s="49">
        <f t="shared" si="1"/>
        <v>45074</v>
      </c>
    </row>
    <row r="7" spans="1:30" s="23" customFormat="1" ht="9" customHeight="1" x14ac:dyDescent="0.2">
      <c r="A7" s="123"/>
      <c r="B7" s="123"/>
      <c r="C7" s="123"/>
      <c r="D7" s="123"/>
      <c r="E7" s="123"/>
      <c r="F7" s="123"/>
      <c r="G7" s="123"/>
      <c r="H7" s="123"/>
      <c r="I7" s="20"/>
      <c r="J7" s="20"/>
      <c r="K7" s="49">
        <f t="shared" si="0"/>
        <v>45012</v>
      </c>
      <c r="L7" s="49">
        <f t="shared" si="0"/>
        <v>45013</v>
      </c>
      <c r="M7" s="49">
        <f t="shared" si="0"/>
        <v>45014</v>
      </c>
      <c r="N7" s="49">
        <f t="shared" si="0"/>
        <v>45015</v>
      </c>
      <c r="O7" s="49">
        <f t="shared" si="0"/>
        <v>45016</v>
      </c>
      <c r="P7" s="49" t="str">
        <f t="shared" si="0"/>
        <v/>
      </c>
      <c r="Q7" s="49" t="str">
        <f t="shared" si="0"/>
        <v/>
      </c>
      <c r="R7" s="50"/>
      <c r="S7" s="49">
        <f t="shared" si="1"/>
        <v>45075</v>
      </c>
      <c r="T7" s="49">
        <f t="shared" si="1"/>
        <v>45076</v>
      </c>
      <c r="U7" s="49">
        <f t="shared" si="1"/>
        <v>45077</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45012</v>
      </c>
      <c r="B9" s="126"/>
      <c r="C9" s="126">
        <f>C10</f>
        <v>45013</v>
      </c>
      <c r="D9" s="126"/>
      <c r="E9" s="126">
        <f>E10</f>
        <v>45014</v>
      </c>
      <c r="F9" s="126"/>
      <c r="G9" s="126">
        <f>G10</f>
        <v>45015</v>
      </c>
      <c r="H9" s="126"/>
      <c r="I9" s="126">
        <f>I10</f>
        <v>45016</v>
      </c>
      <c r="J9" s="126"/>
      <c r="K9" s="126">
        <f>K10</f>
        <v>45017</v>
      </c>
      <c r="L9" s="126"/>
      <c r="M9" s="126"/>
      <c r="N9" s="126"/>
      <c r="O9" s="126"/>
      <c r="P9" s="126"/>
      <c r="Q9" s="126"/>
      <c r="R9" s="126"/>
      <c r="S9" s="126">
        <f>S10</f>
        <v>45018</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45012</v>
      </c>
      <c r="B10" s="47"/>
      <c r="C10" s="46">
        <f>A10+1</f>
        <v>45013</v>
      </c>
      <c r="D10" s="48"/>
      <c r="E10" s="46">
        <f>C10+1</f>
        <v>45014</v>
      </c>
      <c r="F10" s="48"/>
      <c r="G10" s="46">
        <f>E10+1</f>
        <v>45015</v>
      </c>
      <c r="H10" s="48"/>
      <c r="I10" s="46">
        <f>G10+1</f>
        <v>45016</v>
      </c>
      <c r="J10" s="48"/>
      <c r="K10" s="134">
        <f>I10+1</f>
        <v>45017</v>
      </c>
      <c r="L10" s="135"/>
      <c r="M10" s="136"/>
      <c r="N10" s="136"/>
      <c r="O10" s="136"/>
      <c r="P10" s="136"/>
      <c r="Q10" s="136"/>
      <c r="R10" s="137"/>
      <c r="S10" s="134">
        <f>K10+1</f>
        <v>45018</v>
      </c>
      <c r="T10" s="135"/>
      <c r="U10" s="136"/>
      <c r="V10" s="136"/>
      <c r="W10" s="136"/>
      <c r="X10" s="136"/>
      <c r="Y10" s="136"/>
      <c r="Z10" s="137"/>
      <c r="AA10" s="90"/>
      <c r="AB10" s="84" t="s">
        <v>19</v>
      </c>
      <c r="AC10" s="85">
        <f>SUM(AC11:AC15)</f>
        <v>20</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0</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5</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4</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5</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6</v>
      </c>
      <c r="AD15" s="93">
        <v>5</v>
      </c>
    </row>
    <row r="16" spans="1:30" s="28" customFormat="1" ht="18.75" x14ac:dyDescent="0.2">
      <c r="A16" s="46">
        <f>S10+1</f>
        <v>45019</v>
      </c>
      <c r="B16" s="47"/>
      <c r="C16" s="46">
        <f>A16+1</f>
        <v>45020</v>
      </c>
      <c r="D16" s="48"/>
      <c r="E16" s="46">
        <f>C16+1</f>
        <v>45021</v>
      </c>
      <c r="F16" s="48"/>
      <c r="G16" s="46">
        <f>E16+1</f>
        <v>45022</v>
      </c>
      <c r="H16" s="48"/>
      <c r="I16" s="46">
        <f>G16+1</f>
        <v>45023</v>
      </c>
      <c r="J16" s="48"/>
      <c r="K16" s="134">
        <f>I16+1</f>
        <v>45024</v>
      </c>
      <c r="L16" s="135"/>
      <c r="M16" s="136"/>
      <c r="N16" s="136"/>
      <c r="O16" s="136"/>
      <c r="P16" s="136"/>
      <c r="Q16" s="136"/>
      <c r="R16" s="137"/>
      <c r="S16" s="134">
        <f>K16+1</f>
        <v>45025</v>
      </c>
      <c r="T16" s="135"/>
      <c r="U16" s="136"/>
      <c r="V16" s="136"/>
      <c r="W16" s="136"/>
      <c r="X16" s="136"/>
      <c r="Y16" s="136"/>
      <c r="Z16" s="137"/>
      <c r="AA16" s="90"/>
      <c r="AB16" s="84" t="s">
        <v>20</v>
      </c>
      <c r="AC16" s="85">
        <f>VLOOKUP(MAX(AC11:AC15),AC11:AD15,2,0)</f>
        <v>5</v>
      </c>
      <c r="AD16" s="94">
        <f>VLOOKUP(AC16,AA11:AC15,3,0)</f>
        <v>6</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1</v>
      </c>
      <c r="AD17" s="94">
        <f>VLOOKUP(AC17,AA11:AC15,3,0)</f>
        <v>0</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6</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12</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4</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45026</v>
      </c>
      <c r="B22" s="47"/>
      <c r="C22" s="46">
        <f>A22+1</f>
        <v>45027</v>
      </c>
      <c r="D22" s="48"/>
      <c r="E22" s="46">
        <f>C22+1</f>
        <v>45028</v>
      </c>
      <c r="F22" s="48"/>
      <c r="G22" s="46">
        <f>E22+1</f>
        <v>45029</v>
      </c>
      <c r="H22" s="48"/>
      <c r="I22" s="46">
        <f>G22+1</f>
        <v>45030</v>
      </c>
      <c r="J22" s="48"/>
      <c r="K22" s="134">
        <f>I22+1</f>
        <v>45031</v>
      </c>
      <c r="L22" s="135"/>
      <c r="M22" s="136"/>
      <c r="N22" s="136"/>
      <c r="O22" s="136"/>
      <c r="P22" s="136"/>
      <c r="Q22" s="136"/>
      <c r="R22" s="137"/>
      <c r="S22" s="134">
        <f>K22+1</f>
        <v>45032</v>
      </c>
      <c r="T22" s="135"/>
      <c r="U22" s="136"/>
      <c r="V22" s="136"/>
      <c r="W22" s="136"/>
      <c r="X22" s="136"/>
      <c r="Y22" s="136"/>
      <c r="Z22" s="137"/>
      <c r="AB22" s="105" t="s">
        <v>31</v>
      </c>
      <c r="AC22" s="106" t="s">
        <v>38</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45033</v>
      </c>
      <c r="B28" s="47"/>
      <c r="C28" s="46">
        <f>A28+1</f>
        <v>45034</v>
      </c>
      <c r="D28" s="48"/>
      <c r="E28" s="46">
        <f>C28+1</f>
        <v>45035</v>
      </c>
      <c r="F28" s="48"/>
      <c r="G28" s="46">
        <f>E28+1</f>
        <v>45036</v>
      </c>
      <c r="H28" s="48"/>
      <c r="I28" s="46">
        <f>G28+1</f>
        <v>45037</v>
      </c>
      <c r="J28" s="48"/>
      <c r="K28" s="134">
        <f>I28+1</f>
        <v>45038</v>
      </c>
      <c r="L28" s="135"/>
      <c r="M28" s="136"/>
      <c r="N28" s="136"/>
      <c r="O28" s="136"/>
      <c r="P28" s="136"/>
      <c r="Q28" s="136"/>
      <c r="R28" s="137"/>
      <c r="S28" s="134">
        <f>K28+1</f>
        <v>45039</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45040</v>
      </c>
      <c r="B34" s="47"/>
      <c r="C34" s="46">
        <f>A34+1</f>
        <v>45041</v>
      </c>
      <c r="D34" s="48"/>
      <c r="E34" s="46">
        <f>C34+1</f>
        <v>45042</v>
      </c>
      <c r="F34" s="48"/>
      <c r="G34" s="46">
        <f>E34+1</f>
        <v>45043</v>
      </c>
      <c r="H34" s="31"/>
      <c r="I34" s="46">
        <f>G34+1</f>
        <v>45044</v>
      </c>
      <c r="J34" s="31"/>
      <c r="K34" s="134">
        <f>I34+1</f>
        <v>45045</v>
      </c>
      <c r="L34" s="135"/>
      <c r="M34" s="136"/>
      <c r="N34" s="136"/>
      <c r="O34" s="136"/>
      <c r="P34" s="136"/>
      <c r="Q34" s="136"/>
      <c r="R34" s="137"/>
      <c r="S34" s="134">
        <f>K34+1</f>
        <v>45046</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45047</v>
      </c>
      <c r="B40" s="30"/>
      <c r="C40" s="29">
        <f>A40+1</f>
        <v>45048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6" priority="3">
      <formula>MONTH(A10)&lt;&gt;MONTH($A$1)</formula>
    </cfRule>
    <cfRule type="expression" dxfId="55" priority="4">
      <formula>OR(WEEKDAY(A10,1)=1,WEEKDAY(A10,1)=7)</formula>
    </cfRule>
  </conditionalFormatting>
  <conditionalFormatting sqref="I10 I16 I22 I28 I34">
    <cfRule type="expression" dxfId="54" priority="1">
      <formula>MONTH(I10)&lt;&gt;MONTH($A$1)</formula>
    </cfRule>
    <cfRule type="expression" dxfId="5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Лист11">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DATE(Настройка!D5,Настройка!D7+9,1)</f>
        <v>45047</v>
      </c>
      <c r="B1" s="123"/>
      <c r="C1" s="123"/>
      <c r="D1" s="123"/>
      <c r="E1" s="123"/>
      <c r="F1" s="123"/>
      <c r="G1" s="123"/>
      <c r="H1" s="123"/>
      <c r="I1" s="20"/>
      <c r="J1" s="20"/>
      <c r="K1" s="124">
        <f>DATE(YEAR(A1),MONTH(A1)-1,1)</f>
        <v>45017</v>
      </c>
      <c r="L1" s="124"/>
      <c r="M1" s="124"/>
      <c r="N1" s="124"/>
      <c r="O1" s="124"/>
      <c r="P1" s="124"/>
      <c r="Q1" s="124"/>
      <c r="S1" s="124">
        <f>DATE(YEAR(A1),MONTH(A1)+1,1)</f>
        <v>45078</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45017</v>
      </c>
      <c r="Q3" s="49">
        <f t="shared" si="0"/>
        <v>45018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45078</v>
      </c>
      <c r="W3" s="49">
        <f t="shared" si="1"/>
        <v>45079</v>
      </c>
      <c r="X3" s="49">
        <f t="shared" si="1"/>
        <v>45080</v>
      </c>
      <c r="Y3" s="49">
        <f t="shared" si="1"/>
        <v>45081</v>
      </c>
    </row>
    <row r="4" spans="1:30" s="23" customFormat="1" ht="9" customHeight="1" x14ac:dyDescent="0.2">
      <c r="A4" s="123"/>
      <c r="B4" s="123"/>
      <c r="C4" s="123"/>
      <c r="D4" s="123"/>
      <c r="E4" s="123"/>
      <c r="F4" s="123"/>
      <c r="G4" s="123"/>
      <c r="H4" s="123"/>
      <c r="I4" s="20"/>
      <c r="J4" s="20"/>
      <c r="K4" s="49">
        <f t="shared" si="0"/>
        <v>45019</v>
      </c>
      <c r="L4" s="49">
        <f t="shared" si="0"/>
        <v>45020</v>
      </c>
      <c r="M4" s="49">
        <f t="shared" si="0"/>
        <v>45021</v>
      </c>
      <c r="N4" s="49">
        <f t="shared" si="0"/>
        <v>45022</v>
      </c>
      <c r="O4" s="49">
        <f t="shared" si="0"/>
        <v>45023</v>
      </c>
      <c r="P4" s="49">
        <f t="shared" si="0"/>
        <v>45024</v>
      </c>
      <c r="Q4" s="49">
        <f t="shared" si="0"/>
        <v>45025</v>
      </c>
      <c r="R4" s="50"/>
      <c r="S4" s="49">
        <f t="shared" si="1"/>
        <v>45082</v>
      </c>
      <c r="T4" s="49">
        <f t="shared" si="1"/>
        <v>45083</v>
      </c>
      <c r="U4" s="49">
        <f t="shared" si="1"/>
        <v>45084</v>
      </c>
      <c r="V4" s="49">
        <f t="shared" si="1"/>
        <v>45085</v>
      </c>
      <c r="W4" s="49">
        <f t="shared" si="1"/>
        <v>45086</v>
      </c>
      <c r="X4" s="49">
        <f t="shared" si="1"/>
        <v>45087</v>
      </c>
      <c r="Y4" s="49">
        <f t="shared" si="1"/>
        <v>45088</v>
      </c>
    </row>
    <row r="5" spans="1:30" s="23" customFormat="1" ht="9" customHeight="1" x14ac:dyDescent="0.2">
      <c r="A5" s="123"/>
      <c r="B5" s="123"/>
      <c r="C5" s="123"/>
      <c r="D5" s="123"/>
      <c r="E5" s="123"/>
      <c r="F5" s="123"/>
      <c r="G5" s="123"/>
      <c r="H5" s="123"/>
      <c r="I5" s="20"/>
      <c r="J5" s="20"/>
      <c r="K5" s="49">
        <f t="shared" si="0"/>
        <v>45026</v>
      </c>
      <c r="L5" s="49">
        <f t="shared" si="0"/>
        <v>45027</v>
      </c>
      <c r="M5" s="49">
        <f t="shared" si="0"/>
        <v>45028</v>
      </c>
      <c r="N5" s="49">
        <f t="shared" si="0"/>
        <v>45029</v>
      </c>
      <c r="O5" s="49">
        <f t="shared" si="0"/>
        <v>45030</v>
      </c>
      <c r="P5" s="49">
        <f t="shared" si="0"/>
        <v>45031</v>
      </c>
      <c r="Q5" s="49">
        <f t="shared" si="0"/>
        <v>45032</v>
      </c>
      <c r="R5" s="50"/>
      <c r="S5" s="49">
        <f t="shared" si="1"/>
        <v>45089</v>
      </c>
      <c r="T5" s="49">
        <f t="shared" si="1"/>
        <v>45090</v>
      </c>
      <c r="U5" s="49">
        <f t="shared" si="1"/>
        <v>45091</v>
      </c>
      <c r="V5" s="49">
        <f t="shared" si="1"/>
        <v>45092</v>
      </c>
      <c r="W5" s="49">
        <f t="shared" si="1"/>
        <v>45093</v>
      </c>
      <c r="X5" s="49">
        <f t="shared" si="1"/>
        <v>45094</v>
      </c>
      <c r="Y5" s="49">
        <f t="shared" si="1"/>
        <v>45095</v>
      </c>
    </row>
    <row r="6" spans="1:30" s="23" customFormat="1" ht="9" customHeight="1" x14ac:dyDescent="0.2">
      <c r="A6" s="123"/>
      <c r="B6" s="123"/>
      <c r="C6" s="123"/>
      <c r="D6" s="123"/>
      <c r="E6" s="123"/>
      <c r="F6" s="123"/>
      <c r="G6" s="123"/>
      <c r="H6" s="123"/>
      <c r="I6" s="20"/>
      <c r="J6" s="20"/>
      <c r="K6" s="49">
        <f t="shared" si="0"/>
        <v>45033</v>
      </c>
      <c r="L6" s="49">
        <f t="shared" si="0"/>
        <v>45034</v>
      </c>
      <c r="M6" s="49">
        <f t="shared" si="0"/>
        <v>45035</v>
      </c>
      <c r="N6" s="49">
        <f t="shared" si="0"/>
        <v>45036</v>
      </c>
      <c r="O6" s="49">
        <f t="shared" si="0"/>
        <v>45037</v>
      </c>
      <c r="P6" s="49">
        <f t="shared" si="0"/>
        <v>45038</v>
      </c>
      <c r="Q6" s="49">
        <f t="shared" si="0"/>
        <v>45039</v>
      </c>
      <c r="R6" s="50"/>
      <c r="S6" s="49">
        <f t="shared" si="1"/>
        <v>45096</v>
      </c>
      <c r="T6" s="49">
        <f t="shared" si="1"/>
        <v>45097</v>
      </c>
      <c r="U6" s="49">
        <f t="shared" si="1"/>
        <v>45098</v>
      </c>
      <c r="V6" s="49">
        <f t="shared" si="1"/>
        <v>45099</v>
      </c>
      <c r="W6" s="49">
        <f t="shared" si="1"/>
        <v>45100</v>
      </c>
      <c r="X6" s="49">
        <f t="shared" si="1"/>
        <v>45101</v>
      </c>
      <c r="Y6" s="49">
        <f t="shared" si="1"/>
        <v>45102</v>
      </c>
    </row>
    <row r="7" spans="1:30" s="23" customFormat="1" ht="9" customHeight="1" x14ac:dyDescent="0.2">
      <c r="A7" s="123"/>
      <c r="B7" s="123"/>
      <c r="C7" s="123"/>
      <c r="D7" s="123"/>
      <c r="E7" s="123"/>
      <c r="F7" s="123"/>
      <c r="G7" s="123"/>
      <c r="H7" s="123"/>
      <c r="I7" s="20"/>
      <c r="J7" s="20"/>
      <c r="K7" s="49">
        <f t="shared" si="0"/>
        <v>45040</v>
      </c>
      <c r="L7" s="49">
        <f t="shared" si="0"/>
        <v>45041</v>
      </c>
      <c r="M7" s="49">
        <f t="shared" si="0"/>
        <v>45042</v>
      </c>
      <c r="N7" s="49">
        <f t="shared" si="0"/>
        <v>45043</v>
      </c>
      <c r="O7" s="49">
        <f t="shared" si="0"/>
        <v>45044</v>
      </c>
      <c r="P7" s="49">
        <f t="shared" si="0"/>
        <v>45045</v>
      </c>
      <c r="Q7" s="49">
        <f t="shared" si="0"/>
        <v>45046</v>
      </c>
      <c r="R7" s="50"/>
      <c r="S7" s="49">
        <f t="shared" si="1"/>
        <v>45103</v>
      </c>
      <c r="T7" s="49">
        <f t="shared" si="1"/>
        <v>45104</v>
      </c>
      <c r="U7" s="49">
        <f t="shared" si="1"/>
        <v>45105</v>
      </c>
      <c r="V7" s="49">
        <f t="shared" si="1"/>
        <v>45106</v>
      </c>
      <c r="W7" s="49">
        <f t="shared" si="1"/>
        <v>45107</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45047</v>
      </c>
      <c r="B9" s="126"/>
      <c r="C9" s="126">
        <f>C10</f>
        <v>45048</v>
      </c>
      <c r="D9" s="126"/>
      <c r="E9" s="126">
        <f>E10</f>
        <v>45049</v>
      </c>
      <c r="F9" s="126"/>
      <c r="G9" s="126">
        <f>G10</f>
        <v>45050</v>
      </c>
      <c r="H9" s="126"/>
      <c r="I9" s="126">
        <f>I10</f>
        <v>45051</v>
      </c>
      <c r="J9" s="126"/>
      <c r="K9" s="126">
        <f>K10</f>
        <v>45052</v>
      </c>
      <c r="L9" s="126"/>
      <c r="M9" s="126"/>
      <c r="N9" s="126"/>
      <c r="O9" s="126"/>
      <c r="P9" s="126"/>
      <c r="Q9" s="126"/>
      <c r="R9" s="126"/>
      <c r="S9" s="126">
        <f>S10</f>
        <v>45053</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45047</v>
      </c>
      <c r="B10" s="47"/>
      <c r="C10" s="46">
        <f>A10+1</f>
        <v>45048</v>
      </c>
      <c r="D10" s="48"/>
      <c r="E10" s="46">
        <f>C10+1</f>
        <v>45049</v>
      </c>
      <c r="F10" s="48"/>
      <c r="G10" s="46">
        <f>E10+1</f>
        <v>45050</v>
      </c>
      <c r="H10" s="48"/>
      <c r="I10" s="46">
        <f>G10+1</f>
        <v>45051</v>
      </c>
      <c r="J10" s="48"/>
      <c r="K10" s="134">
        <f>I10+1</f>
        <v>45052</v>
      </c>
      <c r="L10" s="135"/>
      <c r="M10" s="136"/>
      <c r="N10" s="136"/>
      <c r="O10" s="136"/>
      <c r="P10" s="136"/>
      <c r="Q10" s="136"/>
      <c r="R10" s="137"/>
      <c r="S10" s="134">
        <f>K10+1</f>
        <v>45053</v>
      </c>
      <c r="T10" s="135"/>
      <c r="U10" s="136"/>
      <c r="V10" s="136"/>
      <c r="W10" s="136"/>
      <c r="X10" s="136"/>
      <c r="Y10" s="136"/>
      <c r="Z10" s="137"/>
      <c r="AA10" s="90"/>
      <c r="AB10" s="84" t="s">
        <v>19</v>
      </c>
      <c r="AC10" s="85">
        <f>SUM(AC11:AC15)</f>
        <v>27</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6</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7</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5</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3</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6</v>
      </c>
      <c r="AD15" s="93">
        <v>5</v>
      </c>
    </row>
    <row r="16" spans="1:30" s="28" customFormat="1" ht="18.75" x14ac:dyDescent="0.2">
      <c r="A16" s="46">
        <f>S10+1</f>
        <v>45054</v>
      </c>
      <c r="B16" s="47"/>
      <c r="C16" s="46">
        <f>A16+1</f>
        <v>45055</v>
      </c>
      <c r="D16" s="48"/>
      <c r="E16" s="46">
        <f>C16+1</f>
        <v>45056</v>
      </c>
      <c r="F16" s="48"/>
      <c r="G16" s="46">
        <f>E16+1</f>
        <v>45057</v>
      </c>
      <c r="H16" s="48"/>
      <c r="I16" s="46">
        <f>G16+1</f>
        <v>45058</v>
      </c>
      <c r="J16" s="48"/>
      <c r="K16" s="134">
        <f>I16+1</f>
        <v>45059</v>
      </c>
      <c r="L16" s="135"/>
      <c r="M16" s="136"/>
      <c r="N16" s="136"/>
      <c r="O16" s="136"/>
      <c r="P16" s="136"/>
      <c r="Q16" s="136"/>
      <c r="R16" s="137"/>
      <c r="S16" s="134">
        <f>K16+1</f>
        <v>45060</v>
      </c>
      <c r="T16" s="135"/>
      <c r="U16" s="136"/>
      <c r="V16" s="136"/>
      <c r="W16" s="136"/>
      <c r="X16" s="136"/>
      <c r="Y16" s="136"/>
      <c r="Z16" s="137"/>
      <c r="AA16" s="90"/>
      <c r="AB16" s="84" t="s">
        <v>20</v>
      </c>
      <c r="AC16" s="85">
        <f>VLOOKUP(MAX(AC11:AC15),AC11:AD15,2,0)</f>
        <v>2</v>
      </c>
      <c r="AD16" s="94">
        <f>VLOOKUP(AC16,AA11:AC15,3,0)</f>
        <v>7</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4</v>
      </c>
      <c r="AD17" s="94">
        <f>VLOOKUP(AC17,AA11:AC15,3,0)</f>
        <v>3</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5</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20</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2</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1</v>
      </c>
      <c r="AD21" s="97"/>
    </row>
    <row r="22" spans="1:30" s="28" customFormat="1" ht="18.75" x14ac:dyDescent="0.2">
      <c r="A22" s="46">
        <f>S16+1</f>
        <v>45061</v>
      </c>
      <c r="B22" s="47"/>
      <c r="C22" s="46">
        <f>A22+1</f>
        <v>45062</v>
      </c>
      <c r="D22" s="48"/>
      <c r="E22" s="46">
        <f>C22+1</f>
        <v>45063</v>
      </c>
      <c r="F22" s="48"/>
      <c r="G22" s="46">
        <f>E22+1</f>
        <v>45064</v>
      </c>
      <c r="H22" s="48"/>
      <c r="I22" s="46">
        <f>G22+1</f>
        <v>45065</v>
      </c>
      <c r="J22" s="48"/>
      <c r="K22" s="134">
        <f>I22+1</f>
        <v>45066</v>
      </c>
      <c r="L22" s="135"/>
      <c r="M22" s="136"/>
      <c r="N22" s="136"/>
      <c r="O22" s="136"/>
      <c r="P22" s="136"/>
      <c r="Q22" s="136"/>
      <c r="R22" s="137"/>
      <c r="S22" s="134">
        <f>K22+1</f>
        <v>45067</v>
      </c>
      <c r="T22" s="135"/>
      <c r="U22" s="136"/>
      <c r="V22" s="136"/>
      <c r="W22" s="136"/>
      <c r="X22" s="136"/>
      <c r="Y22" s="136"/>
      <c r="Z22" s="137"/>
      <c r="AB22" s="105" t="s">
        <v>31</v>
      </c>
      <c r="AC22" s="106" t="s">
        <v>39</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45068</v>
      </c>
      <c r="B28" s="47"/>
      <c r="C28" s="46">
        <f>A28+1</f>
        <v>45069</v>
      </c>
      <c r="D28" s="48"/>
      <c r="E28" s="46">
        <f>C28+1</f>
        <v>45070</v>
      </c>
      <c r="F28" s="48"/>
      <c r="G28" s="46">
        <f>E28+1</f>
        <v>45071</v>
      </c>
      <c r="H28" s="48"/>
      <c r="I28" s="46">
        <f>G28+1</f>
        <v>45072</v>
      </c>
      <c r="J28" s="48"/>
      <c r="K28" s="134">
        <f>I28+1</f>
        <v>45073</v>
      </c>
      <c r="L28" s="135"/>
      <c r="M28" s="136"/>
      <c r="N28" s="136"/>
      <c r="O28" s="136"/>
      <c r="P28" s="136"/>
      <c r="Q28" s="136"/>
      <c r="R28" s="137"/>
      <c r="S28" s="134">
        <f>K28+1</f>
        <v>45074</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45075</v>
      </c>
      <c r="B34" s="47"/>
      <c r="C34" s="46">
        <f>A34+1</f>
        <v>45076</v>
      </c>
      <c r="D34" s="48"/>
      <c r="E34" s="46">
        <f>C34+1</f>
        <v>45077</v>
      </c>
      <c r="F34" s="48"/>
      <c r="G34" s="46">
        <f>E34+1</f>
        <v>45078</v>
      </c>
      <c r="H34" s="31"/>
      <c r="I34" s="46">
        <f>G34+1</f>
        <v>45079</v>
      </c>
      <c r="J34" s="31"/>
      <c r="K34" s="134">
        <f>I34+1</f>
        <v>45080</v>
      </c>
      <c r="L34" s="135"/>
      <c r="M34" s="136"/>
      <c r="N34" s="136"/>
      <c r="O34" s="136"/>
      <c r="P34" s="136"/>
      <c r="Q34" s="136"/>
      <c r="R34" s="137"/>
      <c r="S34" s="134">
        <f>K34+1</f>
        <v>45081</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45082</v>
      </c>
      <c r="B40" s="30"/>
      <c r="C40" s="29">
        <f>A40+1</f>
        <v>45083</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2" priority="3">
      <formula>MONTH(A10)&lt;&gt;MONTH($A$1)</formula>
    </cfRule>
    <cfRule type="expression" dxfId="51" priority="4">
      <formula>OR(WEEKDAY(A10,1)=1,WEEKDAY(A10,1)=7)</formula>
    </cfRule>
  </conditionalFormatting>
  <conditionalFormatting sqref="I10 I16 I22 I28 I34">
    <cfRule type="expression" dxfId="50" priority="1">
      <formula>MONTH(I10)&lt;&gt;MONTH($A$1)</formula>
    </cfRule>
    <cfRule type="expression" dxfId="4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Лист12">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DATE(Настройка!D5,Настройка!D7+10,1)</f>
        <v>45078</v>
      </c>
      <c r="B1" s="123"/>
      <c r="C1" s="123"/>
      <c r="D1" s="123"/>
      <c r="E1" s="123"/>
      <c r="F1" s="123"/>
      <c r="G1" s="123"/>
      <c r="H1" s="123"/>
      <c r="I1" s="20"/>
      <c r="J1" s="20"/>
      <c r="K1" s="124">
        <f>DATE(YEAR(A1),MONTH(A1)-1,1)</f>
        <v>45047</v>
      </c>
      <c r="L1" s="124"/>
      <c r="M1" s="124"/>
      <c r="N1" s="124"/>
      <c r="O1" s="124"/>
      <c r="P1" s="124"/>
      <c r="Q1" s="124"/>
      <c r="S1" s="124">
        <f>DATE(YEAR(A1),MONTH(A1)+1,1)</f>
        <v>45108</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f t="shared" ref="K3:Q8" si="0">IF(MONTH($K$1)&lt;&gt;MONTH($K$1-(WEEKDAY($K$1,1)-(день_начала-1))-IF((WEEKDAY($K$1,1)-(день_начала-1))&lt;=0,7,0)+(ROW(K3)-ROW($K$3))*7+(COLUMN(K3)-COLUMN($K$3)+1)),"",$K$1-(WEEKDAY($K$1,1)-(день_начала-1))-IF((WEEKDAY($K$1,1)-(день_начала-1))&lt;=0,7,0)+(ROW(K3)-ROW($K$3))*7+(COLUMN(K3)-COLUMN($K$3)+1))</f>
        <v>45047</v>
      </c>
      <c r="L3" s="49">
        <f t="shared" si="0"/>
        <v>45048</v>
      </c>
      <c r="M3" s="49">
        <f t="shared" si="0"/>
        <v>45049</v>
      </c>
      <c r="N3" s="49">
        <f t="shared" si="0"/>
        <v>45050</v>
      </c>
      <c r="O3" s="49">
        <f t="shared" si="0"/>
        <v>45051</v>
      </c>
      <c r="P3" s="49">
        <f t="shared" si="0"/>
        <v>45052</v>
      </c>
      <c r="Q3" s="49">
        <f t="shared" si="0"/>
        <v>45053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45108</v>
      </c>
      <c r="Y3" s="49">
        <f t="shared" si="1"/>
        <v>45109</v>
      </c>
    </row>
    <row r="4" spans="1:30" s="23" customFormat="1" ht="9" customHeight="1" x14ac:dyDescent="0.2">
      <c r="A4" s="123"/>
      <c r="B4" s="123"/>
      <c r="C4" s="123"/>
      <c r="D4" s="123"/>
      <c r="E4" s="123"/>
      <c r="F4" s="123"/>
      <c r="G4" s="123"/>
      <c r="H4" s="123"/>
      <c r="I4" s="20"/>
      <c r="J4" s="20"/>
      <c r="K4" s="49">
        <f t="shared" si="0"/>
        <v>45054</v>
      </c>
      <c r="L4" s="49">
        <f t="shared" si="0"/>
        <v>45055</v>
      </c>
      <c r="M4" s="49">
        <f t="shared" si="0"/>
        <v>45056</v>
      </c>
      <c r="N4" s="49">
        <f t="shared" si="0"/>
        <v>45057</v>
      </c>
      <c r="O4" s="49">
        <f t="shared" si="0"/>
        <v>45058</v>
      </c>
      <c r="P4" s="49">
        <f t="shared" si="0"/>
        <v>45059</v>
      </c>
      <c r="Q4" s="49">
        <f t="shared" si="0"/>
        <v>45060</v>
      </c>
      <c r="R4" s="50"/>
      <c r="S4" s="49">
        <f t="shared" si="1"/>
        <v>45110</v>
      </c>
      <c r="T4" s="49">
        <f t="shared" si="1"/>
        <v>45111</v>
      </c>
      <c r="U4" s="49">
        <f t="shared" si="1"/>
        <v>45112</v>
      </c>
      <c r="V4" s="49">
        <f t="shared" si="1"/>
        <v>45113</v>
      </c>
      <c r="W4" s="49">
        <f t="shared" si="1"/>
        <v>45114</v>
      </c>
      <c r="X4" s="49">
        <f t="shared" si="1"/>
        <v>45115</v>
      </c>
      <c r="Y4" s="49">
        <f t="shared" si="1"/>
        <v>45116</v>
      </c>
    </row>
    <row r="5" spans="1:30" s="23" customFormat="1" ht="9" customHeight="1" x14ac:dyDescent="0.2">
      <c r="A5" s="123"/>
      <c r="B5" s="123"/>
      <c r="C5" s="123"/>
      <c r="D5" s="123"/>
      <c r="E5" s="123"/>
      <c r="F5" s="123"/>
      <c r="G5" s="123"/>
      <c r="H5" s="123"/>
      <c r="I5" s="20"/>
      <c r="J5" s="20"/>
      <c r="K5" s="49">
        <f t="shared" si="0"/>
        <v>45061</v>
      </c>
      <c r="L5" s="49">
        <f t="shared" si="0"/>
        <v>45062</v>
      </c>
      <c r="M5" s="49">
        <f t="shared" si="0"/>
        <v>45063</v>
      </c>
      <c r="N5" s="49">
        <f t="shared" si="0"/>
        <v>45064</v>
      </c>
      <c r="O5" s="49">
        <f t="shared" si="0"/>
        <v>45065</v>
      </c>
      <c r="P5" s="49">
        <f t="shared" si="0"/>
        <v>45066</v>
      </c>
      <c r="Q5" s="49">
        <f t="shared" si="0"/>
        <v>45067</v>
      </c>
      <c r="R5" s="50"/>
      <c r="S5" s="49">
        <f t="shared" si="1"/>
        <v>45117</v>
      </c>
      <c r="T5" s="49">
        <f t="shared" si="1"/>
        <v>45118</v>
      </c>
      <c r="U5" s="49">
        <f t="shared" si="1"/>
        <v>45119</v>
      </c>
      <c r="V5" s="49">
        <f t="shared" si="1"/>
        <v>45120</v>
      </c>
      <c r="W5" s="49">
        <f t="shared" si="1"/>
        <v>45121</v>
      </c>
      <c r="X5" s="49">
        <f t="shared" si="1"/>
        <v>45122</v>
      </c>
      <c r="Y5" s="49">
        <f t="shared" si="1"/>
        <v>45123</v>
      </c>
    </row>
    <row r="6" spans="1:30" s="23" customFormat="1" ht="9" customHeight="1" x14ac:dyDescent="0.2">
      <c r="A6" s="123"/>
      <c r="B6" s="123"/>
      <c r="C6" s="123"/>
      <c r="D6" s="123"/>
      <c r="E6" s="123"/>
      <c r="F6" s="123"/>
      <c r="G6" s="123"/>
      <c r="H6" s="123"/>
      <c r="I6" s="20"/>
      <c r="J6" s="20"/>
      <c r="K6" s="49">
        <f t="shared" si="0"/>
        <v>45068</v>
      </c>
      <c r="L6" s="49">
        <f t="shared" si="0"/>
        <v>45069</v>
      </c>
      <c r="M6" s="49">
        <f t="shared" si="0"/>
        <v>45070</v>
      </c>
      <c r="N6" s="49">
        <f t="shared" si="0"/>
        <v>45071</v>
      </c>
      <c r="O6" s="49">
        <f t="shared" si="0"/>
        <v>45072</v>
      </c>
      <c r="P6" s="49">
        <f t="shared" si="0"/>
        <v>45073</v>
      </c>
      <c r="Q6" s="49">
        <f t="shared" si="0"/>
        <v>45074</v>
      </c>
      <c r="R6" s="50"/>
      <c r="S6" s="49">
        <f t="shared" si="1"/>
        <v>45124</v>
      </c>
      <c r="T6" s="49">
        <f t="shared" si="1"/>
        <v>45125</v>
      </c>
      <c r="U6" s="49">
        <f t="shared" si="1"/>
        <v>45126</v>
      </c>
      <c r="V6" s="49">
        <f t="shared" si="1"/>
        <v>45127</v>
      </c>
      <c r="W6" s="49">
        <f t="shared" si="1"/>
        <v>45128</v>
      </c>
      <c r="X6" s="49">
        <f t="shared" si="1"/>
        <v>45129</v>
      </c>
      <c r="Y6" s="49">
        <f t="shared" si="1"/>
        <v>45130</v>
      </c>
    </row>
    <row r="7" spans="1:30" s="23" customFormat="1" ht="9" customHeight="1" x14ac:dyDescent="0.2">
      <c r="A7" s="123"/>
      <c r="B7" s="123"/>
      <c r="C7" s="123"/>
      <c r="D7" s="123"/>
      <c r="E7" s="123"/>
      <c r="F7" s="123"/>
      <c r="G7" s="123"/>
      <c r="H7" s="123"/>
      <c r="I7" s="20"/>
      <c r="J7" s="20"/>
      <c r="K7" s="49">
        <f t="shared" si="0"/>
        <v>45075</v>
      </c>
      <c r="L7" s="49">
        <f t="shared" si="0"/>
        <v>45076</v>
      </c>
      <c r="M7" s="49">
        <f t="shared" si="0"/>
        <v>45077</v>
      </c>
      <c r="N7" s="49" t="str">
        <f t="shared" si="0"/>
        <v/>
      </c>
      <c r="O7" s="49" t="str">
        <f t="shared" si="0"/>
        <v/>
      </c>
      <c r="P7" s="49" t="str">
        <f t="shared" si="0"/>
        <v/>
      </c>
      <c r="Q7" s="49" t="str">
        <f t="shared" si="0"/>
        <v/>
      </c>
      <c r="R7" s="50"/>
      <c r="S7" s="49">
        <f t="shared" si="1"/>
        <v>45131</v>
      </c>
      <c r="T7" s="49">
        <f t="shared" si="1"/>
        <v>45132</v>
      </c>
      <c r="U7" s="49">
        <f t="shared" si="1"/>
        <v>45133</v>
      </c>
      <c r="V7" s="49">
        <f t="shared" si="1"/>
        <v>45134</v>
      </c>
      <c r="W7" s="49">
        <f t="shared" si="1"/>
        <v>45135</v>
      </c>
      <c r="X7" s="49">
        <f t="shared" si="1"/>
        <v>45136</v>
      </c>
      <c r="Y7" s="49">
        <f t="shared" si="1"/>
        <v>45137</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45138</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45075</v>
      </c>
      <c r="B9" s="126"/>
      <c r="C9" s="126">
        <f>C10</f>
        <v>45076</v>
      </c>
      <c r="D9" s="126"/>
      <c r="E9" s="126">
        <f>E10</f>
        <v>45077</v>
      </c>
      <c r="F9" s="126"/>
      <c r="G9" s="126">
        <f>G10</f>
        <v>45078</v>
      </c>
      <c r="H9" s="126"/>
      <c r="I9" s="126">
        <f>I10</f>
        <v>45079</v>
      </c>
      <c r="J9" s="126"/>
      <c r="K9" s="126">
        <f>K10</f>
        <v>45080</v>
      </c>
      <c r="L9" s="126"/>
      <c r="M9" s="126"/>
      <c r="N9" s="126"/>
      <c r="O9" s="126"/>
      <c r="P9" s="126"/>
      <c r="Q9" s="126"/>
      <c r="R9" s="126"/>
      <c r="S9" s="126">
        <f>S10</f>
        <v>45081</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45075</v>
      </c>
      <c r="B10" s="47"/>
      <c r="C10" s="46">
        <f>A10+1</f>
        <v>45076</v>
      </c>
      <c r="D10" s="48"/>
      <c r="E10" s="46">
        <f>C10+1</f>
        <v>45077</v>
      </c>
      <c r="F10" s="48"/>
      <c r="G10" s="46">
        <f>E10+1</f>
        <v>45078</v>
      </c>
      <c r="H10" s="48"/>
      <c r="I10" s="46">
        <f>G10+1</f>
        <v>45079</v>
      </c>
      <c r="J10" s="48"/>
      <c r="K10" s="134">
        <f>I10+1</f>
        <v>45080</v>
      </c>
      <c r="L10" s="135"/>
      <c r="M10" s="136"/>
      <c r="N10" s="136"/>
      <c r="O10" s="136"/>
      <c r="P10" s="136"/>
      <c r="Q10" s="136"/>
      <c r="R10" s="137"/>
      <c r="S10" s="134">
        <f>K10+1</f>
        <v>45081</v>
      </c>
      <c r="T10" s="135"/>
      <c r="U10" s="136"/>
      <c r="V10" s="136"/>
      <c r="W10" s="136"/>
      <c r="X10" s="136"/>
      <c r="Y10" s="136"/>
      <c r="Z10" s="137"/>
      <c r="AA10" s="90"/>
      <c r="AB10" s="84" t="s">
        <v>19</v>
      </c>
      <c r="AC10" s="85">
        <f>SUM(AC11:AC15)</f>
        <v>20</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6</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2</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4</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6</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2</v>
      </c>
      <c r="AD15" s="93">
        <v>5</v>
      </c>
    </row>
    <row r="16" spans="1:30" s="28" customFormat="1" ht="18.75" x14ac:dyDescent="0.2">
      <c r="A16" s="46">
        <f>S10+1</f>
        <v>45082</v>
      </c>
      <c r="B16" s="47"/>
      <c r="C16" s="46">
        <f>A16+1</f>
        <v>45083</v>
      </c>
      <c r="D16" s="48"/>
      <c r="E16" s="46">
        <f>C16+1</f>
        <v>45084</v>
      </c>
      <c r="F16" s="48"/>
      <c r="G16" s="46">
        <f>E16+1</f>
        <v>45085</v>
      </c>
      <c r="H16" s="48"/>
      <c r="I16" s="46">
        <f>G16+1</f>
        <v>45086</v>
      </c>
      <c r="J16" s="48"/>
      <c r="K16" s="134">
        <f>I16+1</f>
        <v>45087</v>
      </c>
      <c r="L16" s="135"/>
      <c r="M16" s="136"/>
      <c r="N16" s="136"/>
      <c r="O16" s="136"/>
      <c r="P16" s="136"/>
      <c r="Q16" s="136"/>
      <c r="R16" s="137"/>
      <c r="S16" s="134">
        <f>K16+1</f>
        <v>45088</v>
      </c>
      <c r="T16" s="135"/>
      <c r="U16" s="136"/>
      <c r="V16" s="136"/>
      <c r="W16" s="136"/>
      <c r="X16" s="136"/>
      <c r="Y16" s="136"/>
      <c r="Z16" s="137"/>
      <c r="AA16" s="90"/>
      <c r="AB16" s="84" t="s">
        <v>20</v>
      </c>
      <c r="AC16" s="85">
        <f>VLOOKUP(MAX(AC11:AC15),AC11:AD15,2,0)</f>
        <v>1</v>
      </c>
      <c r="AD16" s="94">
        <f>VLOOKUP(AC16,AA11:AC15,3,0)</f>
        <v>6</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2</v>
      </c>
      <c r="AD17" s="94">
        <f>VLOOKUP(AC17,AA11:AC15,3,0)</f>
        <v>2</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4</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18</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1</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45089</v>
      </c>
      <c r="B22" s="47"/>
      <c r="C22" s="46">
        <f>A22+1</f>
        <v>45090</v>
      </c>
      <c r="D22" s="48"/>
      <c r="E22" s="46">
        <f>C22+1</f>
        <v>45091</v>
      </c>
      <c r="F22" s="48"/>
      <c r="G22" s="46">
        <f>E22+1</f>
        <v>45092</v>
      </c>
      <c r="H22" s="48"/>
      <c r="I22" s="46">
        <f>G22+1</f>
        <v>45093</v>
      </c>
      <c r="J22" s="48"/>
      <c r="K22" s="134">
        <f>I22+1</f>
        <v>45094</v>
      </c>
      <c r="L22" s="135"/>
      <c r="M22" s="136"/>
      <c r="N22" s="136"/>
      <c r="O22" s="136"/>
      <c r="P22" s="136"/>
      <c r="Q22" s="136"/>
      <c r="R22" s="137"/>
      <c r="S22" s="134">
        <f>K22+1</f>
        <v>45095</v>
      </c>
      <c r="T22" s="135"/>
      <c r="U22" s="136"/>
      <c r="V22" s="136"/>
      <c r="W22" s="136"/>
      <c r="X22" s="136"/>
      <c r="Y22" s="136"/>
      <c r="Z22" s="137"/>
      <c r="AB22" s="105" t="s">
        <v>31</v>
      </c>
      <c r="AC22" s="106" t="s">
        <v>40</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45096</v>
      </c>
      <c r="B28" s="47"/>
      <c r="C28" s="46">
        <f>A28+1</f>
        <v>45097</v>
      </c>
      <c r="D28" s="48"/>
      <c r="E28" s="46">
        <f>C28+1</f>
        <v>45098</v>
      </c>
      <c r="F28" s="48"/>
      <c r="G28" s="46">
        <f>E28+1</f>
        <v>45099</v>
      </c>
      <c r="H28" s="48"/>
      <c r="I28" s="46">
        <f>G28+1</f>
        <v>45100</v>
      </c>
      <c r="J28" s="48"/>
      <c r="K28" s="134">
        <f>I28+1</f>
        <v>45101</v>
      </c>
      <c r="L28" s="135"/>
      <c r="M28" s="136"/>
      <c r="N28" s="136"/>
      <c r="O28" s="136"/>
      <c r="P28" s="136"/>
      <c r="Q28" s="136"/>
      <c r="R28" s="137"/>
      <c r="S28" s="134">
        <f>K28+1</f>
        <v>45102</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45103</v>
      </c>
      <c r="B34" s="47"/>
      <c r="C34" s="46">
        <f>A34+1</f>
        <v>45104</v>
      </c>
      <c r="D34" s="48"/>
      <c r="E34" s="46">
        <f>C34+1</f>
        <v>45105</v>
      </c>
      <c r="F34" s="48"/>
      <c r="G34" s="46">
        <f>E34+1</f>
        <v>45106</v>
      </c>
      <c r="H34" s="31"/>
      <c r="I34" s="46">
        <f>G34+1</f>
        <v>45107</v>
      </c>
      <c r="J34" s="31"/>
      <c r="K34" s="134">
        <f>I34+1</f>
        <v>45108</v>
      </c>
      <c r="L34" s="135"/>
      <c r="M34" s="136"/>
      <c r="N34" s="136"/>
      <c r="O34" s="136"/>
      <c r="P34" s="136"/>
      <c r="Q34" s="136"/>
      <c r="R34" s="137"/>
      <c r="S34" s="134">
        <f>K34+1</f>
        <v>45109</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45110</v>
      </c>
      <c r="B40" s="30"/>
      <c r="C40" s="29">
        <f>A40+1</f>
        <v>45111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8" priority="3">
      <formula>MONTH(A10)&lt;&gt;MONTH($A$1)</formula>
    </cfRule>
    <cfRule type="expression" dxfId="47" priority="4">
      <formula>OR(WEEKDAY(A10,1)=1,WEEKDAY(A10,1)=7)</formula>
    </cfRule>
  </conditionalFormatting>
  <conditionalFormatting sqref="I10 I16 I22 I28 I34">
    <cfRule type="expression" dxfId="46" priority="1">
      <formula>MONTH(I10)&lt;&gt;MONTH($A$1)</formula>
    </cfRule>
    <cfRule type="expression" dxfId="4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Лист13">
    <pageSetUpPr fitToPage="1"/>
  </sheetPr>
  <dimension ref="A1:AD45"/>
  <sheetViews>
    <sheetView showGridLines="0" topLeftCell="A4"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DATE(Настройка!D5,Настройка!D7+11,1)</f>
        <v>45108</v>
      </c>
      <c r="B1" s="123"/>
      <c r="C1" s="123"/>
      <c r="D1" s="123"/>
      <c r="E1" s="123"/>
      <c r="F1" s="123"/>
      <c r="G1" s="123"/>
      <c r="H1" s="123"/>
      <c r="I1" s="20"/>
      <c r="J1" s="20"/>
      <c r="K1" s="124">
        <f>DATE(YEAR(A1),MONTH(A1)-1,1)</f>
        <v>45078</v>
      </c>
      <c r="L1" s="124"/>
      <c r="M1" s="124"/>
      <c r="N1" s="124"/>
      <c r="O1" s="124"/>
      <c r="P1" s="124"/>
      <c r="Q1" s="124"/>
      <c r="S1" s="124">
        <f>DATE(YEAR(A1),MONTH(A1)+1,1)</f>
        <v>45139</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45078</v>
      </c>
      <c r="O3" s="49">
        <f t="shared" si="0"/>
        <v>45079</v>
      </c>
      <c r="P3" s="49">
        <f t="shared" si="0"/>
        <v>45080</v>
      </c>
      <c r="Q3" s="49">
        <f t="shared" si="0"/>
        <v>45081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45139</v>
      </c>
      <c r="U3" s="49">
        <f t="shared" si="1"/>
        <v>45140</v>
      </c>
      <c r="V3" s="49">
        <f t="shared" si="1"/>
        <v>45141</v>
      </c>
      <c r="W3" s="49">
        <f t="shared" si="1"/>
        <v>45142</v>
      </c>
      <c r="X3" s="49">
        <f t="shared" si="1"/>
        <v>45143</v>
      </c>
      <c r="Y3" s="49">
        <f t="shared" si="1"/>
        <v>45144</v>
      </c>
    </row>
    <row r="4" spans="1:30" s="23" customFormat="1" ht="9" customHeight="1" x14ac:dyDescent="0.2">
      <c r="A4" s="123"/>
      <c r="B4" s="123"/>
      <c r="C4" s="123"/>
      <c r="D4" s="123"/>
      <c r="E4" s="123"/>
      <c r="F4" s="123"/>
      <c r="G4" s="123"/>
      <c r="H4" s="123"/>
      <c r="I4" s="20"/>
      <c r="J4" s="20"/>
      <c r="K4" s="49">
        <f t="shared" si="0"/>
        <v>45082</v>
      </c>
      <c r="L4" s="49">
        <f t="shared" si="0"/>
        <v>45083</v>
      </c>
      <c r="M4" s="49">
        <f t="shared" si="0"/>
        <v>45084</v>
      </c>
      <c r="N4" s="49">
        <f t="shared" si="0"/>
        <v>45085</v>
      </c>
      <c r="O4" s="49">
        <f t="shared" si="0"/>
        <v>45086</v>
      </c>
      <c r="P4" s="49">
        <f t="shared" si="0"/>
        <v>45087</v>
      </c>
      <c r="Q4" s="49">
        <f t="shared" si="0"/>
        <v>45088</v>
      </c>
      <c r="R4" s="50"/>
      <c r="S4" s="49">
        <f t="shared" si="1"/>
        <v>45145</v>
      </c>
      <c r="T4" s="49">
        <f t="shared" si="1"/>
        <v>45146</v>
      </c>
      <c r="U4" s="49">
        <f t="shared" si="1"/>
        <v>45147</v>
      </c>
      <c r="V4" s="49">
        <f t="shared" si="1"/>
        <v>45148</v>
      </c>
      <c r="W4" s="49">
        <f t="shared" si="1"/>
        <v>45149</v>
      </c>
      <c r="X4" s="49">
        <f t="shared" si="1"/>
        <v>45150</v>
      </c>
      <c r="Y4" s="49">
        <f t="shared" si="1"/>
        <v>45151</v>
      </c>
    </row>
    <row r="5" spans="1:30" s="23" customFormat="1" ht="9" customHeight="1" x14ac:dyDescent="0.2">
      <c r="A5" s="123"/>
      <c r="B5" s="123"/>
      <c r="C5" s="123"/>
      <c r="D5" s="123"/>
      <c r="E5" s="123"/>
      <c r="F5" s="123"/>
      <c r="G5" s="123"/>
      <c r="H5" s="123"/>
      <c r="I5" s="20"/>
      <c r="J5" s="20"/>
      <c r="K5" s="49">
        <f t="shared" si="0"/>
        <v>45089</v>
      </c>
      <c r="L5" s="49">
        <f t="shared" si="0"/>
        <v>45090</v>
      </c>
      <c r="M5" s="49">
        <f t="shared" si="0"/>
        <v>45091</v>
      </c>
      <c r="N5" s="49">
        <f t="shared" si="0"/>
        <v>45092</v>
      </c>
      <c r="O5" s="49">
        <f t="shared" si="0"/>
        <v>45093</v>
      </c>
      <c r="P5" s="49">
        <f t="shared" si="0"/>
        <v>45094</v>
      </c>
      <c r="Q5" s="49">
        <f t="shared" si="0"/>
        <v>45095</v>
      </c>
      <c r="R5" s="50"/>
      <c r="S5" s="49">
        <f t="shared" si="1"/>
        <v>45152</v>
      </c>
      <c r="T5" s="49">
        <f t="shared" si="1"/>
        <v>45153</v>
      </c>
      <c r="U5" s="49">
        <f t="shared" si="1"/>
        <v>45154</v>
      </c>
      <c r="V5" s="49">
        <f t="shared" si="1"/>
        <v>45155</v>
      </c>
      <c r="W5" s="49">
        <f t="shared" si="1"/>
        <v>45156</v>
      </c>
      <c r="X5" s="49">
        <f t="shared" si="1"/>
        <v>45157</v>
      </c>
      <c r="Y5" s="49">
        <f t="shared" si="1"/>
        <v>45158</v>
      </c>
    </row>
    <row r="6" spans="1:30" s="23" customFormat="1" ht="9" customHeight="1" x14ac:dyDescent="0.2">
      <c r="A6" s="123"/>
      <c r="B6" s="123"/>
      <c r="C6" s="123"/>
      <c r="D6" s="123"/>
      <c r="E6" s="123"/>
      <c r="F6" s="123"/>
      <c r="G6" s="123"/>
      <c r="H6" s="123"/>
      <c r="I6" s="20"/>
      <c r="J6" s="20"/>
      <c r="K6" s="49">
        <f t="shared" si="0"/>
        <v>45096</v>
      </c>
      <c r="L6" s="49">
        <f t="shared" si="0"/>
        <v>45097</v>
      </c>
      <c r="M6" s="49">
        <f t="shared" si="0"/>
        <v>45098</v>
      </c>
      <c r="N6" s="49">
        <f t="shared" si="0"/>
        <v>45099</v>
      </c>
      <c r="O6" s="49">
        <f t="shared" si="0"/>
        <v>45100</v>
      </c>
      <c r="P6" s="49">
        <f t="shared" si="0"/>
        <v>45101</v>
      </c>
      <c r="Q6" s="49">
        <f t="shared" si="0"/>
        <v>45102</v>
      </c>
      <c r="R6" s="50"/>
      <c r="S6" s="49">
        <f t="shared" si="1"/>
        <v>45159</v>
      </c>
      <c r="T6" s="49">
        <f t="shared" si="1"/>
        <v>45160</v>
      </c>
      <c r="U6" s="49">
        <f t="shared" si="1"/>
        <v>45161</v>
      </c>
      <c r="V6" s="49">
        <f t="shared" si="1"/>
        <v>45162</v>
      </c>
      <c r="W6" s="49">
        <f t="shared" si="1"/>
        <v>45163</v>
      </c>
      <c r="X6" s="49">
        <f t="shared" si="1"/>
        <v>45164</v>
      </c>
      <c r="Y6" s="49">
        <f t="shared" si="1"/>
        <v>45165</v>
      </c>
    </row>
    <row r="7" spans="1:30" s="23" customFormat="1" ht="9" customHeight="1" x14ac:dyDescent="0.2">
      <c r="A7" s="123"/>
      <c r="B7" s="123"/>
      <c r="C7" s="123"/>
      <c r="D7" s="123"/>
      <c r="E7" s="123"/>
      <c r="F7" s="123"/>
      <c r="G7" s="123"/>
      <c r="H7" s="123"/>
      <c r="I7" s="20"/>
      <c r="J7" s="20"/>
      <c r="K7" s="49">
        <f t="shared" si="0"/>
        <v>45103</v>
      </c>
      <c r="L7" s="49">
        <f t="shared" si="0"/>
        <v>45104</v>
      </c>
      <c r="M7" s="49">
        <f t="shared" si="0"/>
        <v>45105</v>
      </c>
      <c r="N7" s="49">
        <f t="shared" si="0"/>
        <v>45106</v>
      </c>
      <c r="O7" s="49">
        <f t="shared" si="0"/>
        <v>45107</v>
      </c>
      <c r="P7" s="49" t="str">
        <f t="shared" si="0"/>
        <v/>
      </c>
      <c r="Q7" s="49" t="str">
        <f t="shared" si="0"/>
        <v/>
      </c>
      <c r="R7" s="50"/>
      <c r="S7" s="49">
        <f t="shared" si="1"/>
        <v>45166</v>
      </c>
      <c r="T7" s="49">
        <f t="shared" si="1"/>
        <v>45167</v>
      </c>
      <c r="U7" s="49">
        <f t="shared" si="1"/>
        <v>45168</v>
      </c>
      <c r="V7" s="49">
        <f t="shared" si="1"/>
        <v>45169</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45103</v>
      </c>
      <c r="B9" s="126"/>
      <c r="C9" s="126">
        <f>C10</f>
        <v>45104</v>
      </c>
      <c r="D9" s="126"/>
      <c r="E9" s="126">
        <f>E10</f>
        <v>45105</v>
      </c>
      <c r="F9" s="126"/>
      <c r="G9" s="126">
        <f>G10</f>
        <v>45106</v>
      </c>
      <c r="H9" s="126"/>
      <c r="I9" s="126">
        <f>I10</f>
        <v>45107</v>
      </c>
      <c r="J9" s="126"/>
      <c r="K9" s="126">
        <f>K10</f>
        <v>45108</v>
      </c>
      <c r="L9" s="126"/>
      <c r="M9" s="126"/>
      <c r="N9" s="126"/>
      <c r="O9" s="126"/>
      <c r="P9" s="126"/>
      <c r="Q9" s="126"/>
      <c r="R9" s="126"/>
      <c r="S9" s="126">
        <f>S10</f>
        <v>45109</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45103</v>
      </c>
      <c r="B10" s="47"/>
      <c r="C10" s="46">
        <f>A10+1</f>
        <v>45104</v>
      </c>
      <c r="D10" s="48"/>
      <c r="E10" s="46">
        <f>C10+1</f>
        <v>45105</v>
      </c>
      <c r="F10" s="48"/>
      <c r="G10" s="46">
        <f>E10+1</f>
        <v>45106</v>
      </c>
      <c r="H10" s="48"/>
      <c r="I10" s="46">
        <f>G10+1</f>
        <v>45107</v>
      </c>
      <c r="J10" s="48"/>
      <c r="K10" s="134">
        <f>I10+1</f>
        <v>45108</v>
      </c>
      <c r="L10" s="135"/>
      <c r="M10" s="136"/>
      <c r="N10" s="136"/>
      <c r="O10" s="136"/>
      <c r="P10" s="136"/>
      <c r="Q10" s="136"/>
      <c r="R10" s="137"/>
      <c r="S10" s="134">
        <f>K10+1</f>
        <v>45109</v>
      </c>
      <c r="T10" s="135"/>
      <c r="U10" s="136"/>
      <c r="V10" s="136"/>
      <c r="W10" s="136"/>
      <c r="X10" s="136"/>
      <c r="Y10" s="136"/>
      <c r="Z10" s="137"/>
      <c r="AA10" s="90"/>
      <c r="AB10" s="84" t="s">
        <v>19</v>
      </c>
      <c r="AC10" s="85">
        <f>SUM(AC11:AC15)</f>
        <v>24</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2</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5</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6</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7</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4</v>
      </c>
      <c r="AD15" s="93">
        <v>5</v>
      </c>
    </row>
    <row r="16" spans="1:30" s="28" customFormat="1" ht="18.75" x14ac:dyDescent="0.2">
      <c r="A16" s="46">
        <f>S10+1</f>
        <v>45110</v>
      </c>
      <c r="B16" s="47"/>
      <c r="C16" s="46">
        <f>A16+1</f>
        <v>45111</v>
      </c>
      <c r="D16" s="48"/>
      <c r="E16" s="46">
        <f>C16+1</f>
        <v>45112</v>
      </c>
      <c r="F16" s="48"/>
      <c r="G16" s="46">
        <f>E16+1</f>
        <v>45113</v>
      </c>
      <c r="H16" s="48"/>
      <c r="I16" s="46">
        <f>G16+1</f>
        <v>45114</v>
      </c>
      <c r="J16" s="48"/>
      <c r="K16" s="134">
        <f>I16+1</f>
        <v>45115</v>
      </c>
      <c r="L16" s="135"/>
      <c r="M16" s="136"/>
      <c r="N16" s="136"/>
      <c r="O16" s="136"/>
      <c r="P16" s="136"/>
      <c r="Q16" s="136"/>
      <c r="R16" s="137"/>
      <c r="S16" s="134">
        <f>K16+1</f>
        <v>45116</v>
      </c>
      <c r="T16" s="135"/>
      <c r="U16" s="136"/>
      <c r="V16" s="136"/>
      <c r="W16" s="136"/>
      <c r="X16" s="136"/>
      <c r="Y16" s="136"/>
      <c r="Z16" s="137"/>
      <c r="AA16" s="90"/>
      <c r="AB16" s="84" t="s">
        <v>20</v>
      </c>
      <c r="AC16" s="85">
        <f>VLOOKUP(MAX(AC11:AC15),AC11:AD15,2,0)</f>
        <v>4</v>
      </c>
      <c r="AD16" s="94">
        <f>VLOOKUP(AC16,AA11:AC15,3,0)</f>
        <v>7</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1</v>
      </c>
      <c r="AD17" s="94">
        <f>VLOOKUP(AC17,AA11:AC15,3,0)</f>
        <v>2</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7</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22</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1</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45117</v>
      </c>
      <c r="B22" s="47"/>
      <c r="C22" s="46">
        <f>A22+1</f>
        <v>45118</v>
      </c>
      <c r="D22" s="48"/>
      <c r="E22" s="46">
        <f>C22+1</f>
        <v>45119</v>
      </c>
      <c r="F22" s="48"/>
      <c r="G22" s="46">
        <f>E22+1</f>
        <v>45120</v>
      </c>
      <c r="H22" s="48"/>
      <c r="I22" s="46">
        <f>G22+1</f>
        <v>45121</v>
      </c>
      <c r="J22" s="48"/>
      <c r="K22" s="134">
        <f>I22+1</f>
        <v>45122</v>
      </c>
      <c r="L22" s="135"/>
      <c r="M22" s="136"/>
      <c r="N22" s="136"/>
      <c r="O22" s="136"/>
      <c r="P22" s="136"/>
      <c r="Q22" s="136"/>
      <c r="R22" s="137"/>
      <c r="S22" s="134">
        <f>K22+1</f>
        <v>45123</v>
      </c>
      <c r="T22" s="135"/>
      <c r="U22" s="136"/>
      <c r="V22" s="136"/>
      <c r="W22" s="136"/>
      <c r="X22" s="136"/>
      <c r="Y22" s="136"/>
      <c r="Z22" s="137"/>
      <c r="AB22" s="105" t="s">
        <v>31</v>
      </c>
      <c r="AC22" s="106" t="s">
        <v>41</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45124</v>
      </c>
      <c r="B28" s="47"/>
      <c r="C28" s="46">
        <f>A28+1</f>
        <v>45125</v>
      </c>
      <c r="D28" s="48"/>
      <c r="E28" s="46">
        <f>C28+1</f>
        <v>45126</v>
      </c>
      <c r="F28" s="48"/>
      <c r="G28" s="46">
        <f>E28+1</f>
        <v>45127</v>
      </c>
      <c r="H28" s="48"/>
      <c r="I28" s="46">
        <f>G28+1</f>
        <v>45128</v>
      </c>
      <c r="J28" s="48"/>
      <c r="K28" s="134">
        <f>I28+1</f>
        <v>45129</v>
      </c>
      <c r="L28" s="135"/>
      <c r="M28" s="136"/>
      <c r="N28" s="136"/>
      <c r="O28" s="136"/>
      <c r="P28" s="136"/>
      <c r="Q28" s="136"/>
      <c r="R28" s="137"/>
      <c r="S28" s="134">
        <f>K28+1</f>
        <v>45130</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45131</v>
      </c>
      <c r="B34" s="47"/>
      <c r="C34" s="46">
        <f>A34+1</f>
        <v>45132</v>
      </c>
      <c r="D34" s="48"/>
      <c r="E34" s="46">
        <f>C34+1</f>
        <v>45133</v>
      </c>
      <c r="F34" s="48"/>
      <c r="G34" s="46">
        <f>E34+1</f>
        <v>45134</v>
      </c>
      <c r="H34" s="31"/>
      <c r="I34" s="46">
        <f>G34+1</f>
        <v>45135</v>
      </c>
      <c r="J34" s="31"/>
      <c r="K34" s="134">
        <f>I34+1</f>
        <v>45136</v>
      </c>
      <c r="L34" s="135"/>
      <c r="M34" s="136"/>
      <c r="N34" s="136"/>
      <c r="O34" s="136"/>
      <c r="P34" s="136"/>
      <c r="Q34" s="136"/>
      <c r="R34" s="137"/>
      <c r="S34" s="134">
        <f>K34+1</f>
        <v>45137</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46">
        <f>S34+1</f>
        <v>45138</v>
      </c>
      <c r="B40" s="30"/>
      <c r="C40" s="29">
        <f>A40+1</f>
        <v>45139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4" priority="3">
      <formula>MONTH(A10)&lt;&gt;MONTH($A$1)</formula>
    </cfRule>
    <cfRule type="expression" dxfId="43" priority="4">
      <formula>OR(WEEKDAY(A10,1)=1,WEEKDAY(A10,1)=7)</formula>
    </cfRule>
  </conditionalFormatting>
  <conditionalFormatting sqref="I10 I16 I22 I28 I34">
    <cfRule type="expression" dxfId="42" priority="1">
      <formula>MONTH(I10)&lt;&gt;MONTH($A$1)</formula>
    </cfRule>
    <cfRule type="expression" dxfId="4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500A1-04D9-4148-B208-EF5F3742EA06}">
  <dimension ref="A1:AD45"/>
  <sheetViews>
    <sheetView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DATE(Настройка!D5,Настройка!D7+12,1)</f>
        <v>45139</v>
      </c>
      <c r="B1" s="123"/>
      <c r="C1" s="123"/>
      <c r="D1" s="123"/>
      <c r="E1" s="123"/>
      <c r="F1" s="123"/>
      <c r="G1" s="123"/>
      <c r="H1" s="123"/>
      <c r="I1" s="20"/>
      <c r="J1" s="20"/>
      <c r="K1" s="124">
        <f>DATE(YEAR(A1),MONTH(A1)-1,1)</f>
        <v>45108</v>
      </c>
      <c r="L1" s="124"/>
      <c r="M1" s="124"/>
      <c r="N1" s="124"/>
      <c r="O1" s="124"/>
      <c r="P1" s="124"/>
      <c r="Q1" s="124"/>
      <c r="S1" s="124">
        <f>DATE(YEAR(A1),MONTH(A1)+1,1)</f>
        <v>45170</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45108</v>
      </c>
      <c r="Q3" s="49">
        <f t="shared" si="0"/>
        <v>45109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45170</v>
      </c>
      <c r="X3" s="49">
        <f t="shared" si="1"/>
        <v>45171</v>
      </c>
      <c r="Y3" s="49">
        <f t="shared" si="1"/>
        <v>45172</v>
      </c>
    </row>
    <row r="4" spans="1:30" s="23" customFormat="1" ht="9" customHeight="1" x14ac:dyDescent="0.2">
      <c r="A4" s="123"/>
      <c r="B4" s="123"/>
      <c r="C4" s="123"/>
      <c r="D4" s="123"/>
      <c r="E4" s="123"/>
      <c r="F4" s="123"/>
      <c r="G4" s="123"/>
      <c r="H4" s="123"/>
      <c r="I4" s="20"/>
      <c r="J4" s="20"/>
      <c r="K4" s="49">
        <f t="shared" si="0"/>
        <v>45110</v>
      </c>
      <c r="L4" s="49">
        <f t="shared" si="0"/>
        <v>45111</v>
      </c>
      <c r="M4" s="49">
        <f t="shared" si="0"/>
        <v>45112</v>
      </c>
      <c r="N4" s="49">
        <f t="shared" si="0"/>
        <v>45113</v>
      </c>
      <c r="O4" s="49">
        <f t="shared" si="0"/>
        <v>45114</v>
      </c>
      <c r="P4" s="49">
        <f t="shared" si="0"/>
        <v>45115</v>
      </c>
      <c r="Q4" s="49">
        <f t="shared" si="0"/>
        <v>45116</v>
      </c>
      <c r="R4" s="50"/>
      <c r="S4" s="49">
        <f t="shared" si="1"/>
        <v>45173</v>
      </c>
      <c r="T4" s="49">
        <f t="shared" si="1"/>
        <v>45174</v>
      </c>
      <c r="U4" s="49">
        <f t="shared" si="1"/>
        <v>45175</v>
      </c>
      <c r="V4" s="49">
        <f t="shared" si="1"/>
        <v>45176</v>
      </c>
      <c r="W4" s="49">
        <f t="shared" si="1"/>
        <v>45177</v>
      </c>
      <c r="X4" s="49">
        <f t="shared" si="1"/>
        <v>45178</v>
      </c>
      <c r="Y4" s="49">
        <f t="shared" si="1"/>
        <v>45179</v>
      </c>
    </row>
    <row r="5" spans="1:30" s="23" customFormat="1" ht="9" customHeight="1" x14ac:dyDescent="0.2">
      <c r="A5" s="123"/>
      <c r="B5" s="123"/>
      <c r="C5" s="123"/>
      <c r="D5" s="123"/>
      <c r="E5" s="123"/>
      <c r="F5" s="123"/>
      <c r="G5" s="123"/>
      <c r="H5" s="123"/>
      <c r="I5" s="20"/>
      <c r="J5" s="20"/>
      <c r="K5" s="49">
        <f t="shared" si="0"/>
        <v>45117</v>
      </c>
      <c r="L5" s="49">
        <f t="shared" si="0"/>
        <v>45118</v>
      </c>
      <c r="M5" s="49">
        <f t="shared" si="0"/>
        <v>45119</v>
      </c>
      <c r="N5" s="49">
        <f t="shared" si="0"/>
        <v>45120</v>
      </c>
      <c r="O5" s="49">
        <f t="shared" si="0"/>
        <v>45121</v>
      </c>
      <c r="P5" s="49">
        <f t="shared" si="0"/>
        <v>45122</v>
      </c>
      <c r="Q5" s="49">
        <f t="shared" si="0"/>
        <v>45123</v>
      </c>
      <c r="R5" s="50"/>
      <c r="S5" s="49">
        <f t="shared" si="1"/>
        <v>45180</v>
      </c>
      <c r="T5" s="49">
        <f t="shared" si="1"/>
        <v>45181</v>
      </c>
      <c r="U5" s="49">
        <f t="shared" si="1"/>
        <v>45182</v>
      </c>
      <c r="V5" s="49">
        <f t="shared" si="1"/>
        <v>45183</v>
      </c>
      <c r="W5" s="49">
        <f t="shared" si="1"/>
        <v>45184</v>
      </c>
      <c r="X5" s="49">
        <f t="shared" si="1"/>
        <v>45185</v>
      </c>
      <c r="Y5" s="49">
        <f t="shared" si="1"/>
        <v>45186</v>
      </c>
    </row>
    <row r="6" spans="1:30" s="23" customFormat="1" ht="9" customHeight="1" x14ac:dyDescent="0.2">
      <c r="A6" s="123"/>
      <c r="B6" s="123"/>
      <c r="C6" s="123"/>
      <c r="D6" s="123"/>
      <c r="E6" s="123"/>
      <c r="F6" s="123"/>
      <c r="G6" s="123"/>
      <c r="H6" s="123"/>
      <c r="I6" s="20"/>
      <c r="J6" s="20"/>
      <c r="K6" s="49">
        <f t="shared" si="0"/>
        <v>45124</v>
      </c>
      <c r="L6" s="49">
        <f t="shared" si="0"/>
        <v>45125</v>
      </c>
      <c r="M6" s="49">
        <f t="shared" si="0"/>
        <v>45126</v>
      </c>
      <c r="N6" s="49">
        <f t="shared" si="0"/>
        <v>45127</v>
      </c>
      <c r="O6" s="49">
        <f t="shared" si="0"/>
        <v>45128</v>
      </c>
      <c r="P6" s="49">
        <f t="shared" si="0"/>
        <v>45129</v>
      </c>
      <c r="Q6" s="49">
        <f t="shared" si="0"/>
        <v>45130</v>
      </c>
      <c r="R6" s="50"/>
      <c r="S6" s="49">
        <f t="shared" si="1"/>
        <v>45187</v>
      </c>
      <c r="T6" s="49">
        <f t="shared" si="1"/>
        <v>45188</v>
      </c>
      <c r="U6" s="49">
        <f t="shared" si="1"/>
        <v>45189</v>
      </c>
      <c r="V6" s="49">
        <f t="shared" si="1"/>
        <v>45190</v>
      </c>
      <c r="W6" s="49">
        <f t="shared" si="1"/>
        <v>45191</v>
      </c>
      <c r="X6" s="49">
        <f t="shared" si="1"/>
        <v>45192</v>
      </c>
      <c r="Y6" s="49">
        <f t="shared" si="1"/>
        <v>45193</v>
      </c>
    </row>
    <row r="7" spans="1:30" s="23" customFormat="1" ht="9" customHeight="1" x14ac:dyDescent="0.2">
      <c r="A7" s="123"/>
      <c r="B7" s="123"/>
      <c r="C7" s="123"/>
      <c r="D7" s="123"/>
      <c r="E7" s="123"/>
      <c r="F7" s="123"/>
      <c r="G7" s="123"/>
      <c r="H7" s="123"/>
      <c r="I7" s="20"/>
      <c r="J7" s="20"/>
      <c r="K7" s="49">
        <f t="shared" si="0"/>
        <v>45131</v>
      </c>
      <c r="L7" s="49">
        <f t="shared" si="0"/>
        <v>45132</v>
      </c>
      <c r="M7" s="49">
        <f t="shared" si="0"/>
        <v>45133</v>
      </c>
      <c r="N7" s="49">
        <f t="shared" si="0"/>
        <v>45134</v>
      </c>
      <c r="O7" s="49">
        <f t="shared" si="0"/>
        <v>45135</v>
      </c>
      <c r="P7" s="49">
        <f t="shared" si="0"/>
        <v>45136</v>
      </c>
      <c r="Q7" s="49">
        <f t="shared" si="0"/>
        <v>45137</v>
      </c>
      <c r="R7" s="50"/>
      <c r="S7" s="49">
        <f t="shared" si="1"/>
        <v>45194</v>
      </c>
      <c r="T7" s="49">
        <f t="shared" si="1"/>
        <v>45195</v>
      </c>
      <c r="U7" s="49">
        <f t="shared" si="1"/>
        <v>45196</v>
      </c>
      <c r="V7" s="49">
        <f t="shared" si="1"/>
        <v>45197</v>
      </c>
      <c r="W7" s="49">
        <f t="shared" si="1"/>
        <v>45198</v>
      </c>
      <c r="X7" s="49">
        <f t="shared" si="1"/>
        <v>45199</v>
      </c>
      <c r="Y7" s="49" t="str">
        <f t="shared" si="1"/>
        <v/>
      </c>
    </row>
    <row r="8" spans="1:30" s="27" customFormat="1" ht="9" customHeight="1" thickBot="1" x14ac:dyDescent="0.25">
      <c r="A8" s="24"/>
      <c r="B8" s="24"/>
      <c r="C8" s="24"/>
      <c r="D8" s="24"/>
      <c r="E8" s="24"/>
      <c r="F8" s="24"/>
      <c r="G8" s="24"/>
      <c r="H8" s="24"/>
      <c r="I8" s="25"/>
      <c r="J8" s="25"/>
      <c r="K8" s="49">
        <f t="shared" si="0"/>
        <v>45138</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45138</v>
      </c>
      <c r="B9" s="126"/>
      <c r="C9" s="126">
        <f>C10</f>
        <v>45139</v>
      </c>
      <c r="D9" s="126"/>
      <c r="E9" s="126">
        <f>E10</f>
        <v>45140</v>
      </c>
      <c r="F9" s="126"/>
      <c r="G9" s="126">
        <f>G10</f>
        <v>45141</v>
      </c>
      <c r="H9" s="126"/>
      <c r="I9" s="126">
        <f>I10</f>
        <v>45142</v>
      </c>
      <c r="J9" s="126"/>
      <c r="K9" s="126">
        <f>K10</f>
        <v>45143</v>
      </c>
      <c r="L9" s="126"/>
      <c r="M9" s="126"/>
      <c r="N9" s="126"/>
      <c r="O9" s="126"/>
      <c r="P9" s="126"/>
      <c r="Q9" s="126"/>
      <c r="R9" s="126"/>
      <c r="S9" s="126">
        <f>S10</f>
        <v>45144</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45138</v>
      </c>
      <c r="B10" s="47"/>
      <c r="C10" s="46">
        <f>A10+1</f>
        <v>45139</v>
      </c>
      <c r="D10" s="48"/>
      <c r="E10" s="46">
        <f>C10+1</f>
        <v>45140</v>
      </c>
      <c r="F10" s="48"/>
      <c r="G10" s="46">
        <f>E10+1</f>
        <v>45141</v>
      </c>
      <c r="H10" s="48"/>
      <c r="I10" s="46">
        <f>G10+1</f>
        <v>45142</v>
      </c>
      <c r="J10" s="48"/>
      <c r="K10" s="134">
        <f>I10+1</f>
        <v>45143</v>
      </c>
      <c r="L10" s="135"/>
      <c r="M10" s="136"/>
      <c r="N10" s="136"/>
      <c r="O10" s="136"/>
      <c r="P10" s="136"/>
      <c r="Q10" s="136"/>
      <c r="R10" s="137"/>
      <c r="S10" s="134">
        <f>K10+1</f>
        <v>45144</v>
      </c>
      <c r="T10" s="135"/>
      <c r="U10" s="136"/>
      <c r="V10" s="136"/>
      <c r="W10" s="136"/>
      <c r="X10" s="136"/>
      <c r="Y10" s="136"/>
      <c r="Z10" s="137"/>
      <c r="AA10" s="90"/>
      <c r="AB10" s="84" t="s">
        <v>19</v>
      </c>
      <c r="AC10" s="85">
        <f>SUM(AC11:AC15)</f>
        <v>32</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6</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4</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9</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7</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6</v>
      </c>
      <c r="AD15" s="93">
        <v>5</v>
      </c>
    </row>
    <row r="16" spans="1:30" s="28" customFormat="1" ht="18.75" x14ac:dyDescent="0.2">
      <c r="A16" s="46">
        <f>S10+1</f>
        <v>45145</v>
      </c>
      <c r="B16" s="47"/>
      <c r="C16" s="46">
        <f>A16+1</f>
        <v>45146</v>
      </c>
      <c r="D16" s="48"/>
      <c r="E16" s="46">
        <f>C16+1</f>
        <v>45147</v>
      </c>
      <c r="F16" s="48"/>
      <c r="G16" s="46">
        <f>E16+1</f>
        <v>45148</v>
      </c>
      <c r="H16" s="48"/>
      <c r="I16" s="46">
        <f>G16+1</f>
        <v>45149</v>
      </c>
      <c r="J16" s="48"/>
      <c r="K16" s="134">
        <f>I16+1</f>
        <v>45150</v>
      </c>
      <c r="L16" s="135"/>
      <c r="M16" s="136"/>
      <c r="N16" s="136"/>
      <c r="O16" s="136"/>
      <c r="P16" s="136"/>
      <c r="Q16" s="136"/>
      <c r="R16" s="137"/>
      <c r="S16" s="134">
        <f>K16+1</f>
        <v>45151</v>
      </c>
      <c r="T16" s="135"/>
      <c r="U16" s="136"/>
      <c r="V16" s="136"/>
      <c r="W16" s="136"/>
      <c r="X16" s="136"/>
      <c r="Y16" s="136"/>
      <c r="Z16" s="137"/>
      <c r="AA16" s="90"/>
      <c r="AB16" s="84" t="s">
        <v>20</v>
      </c>
      <c r="AC16" s="85">
        <f>VLOOKUP(MAX(AC11:AC15),AC11:AD15,2,0)</f>
        <v>3</v>
      </c>
      <c r="AD16" s="94">
        <f>VLOOKUP(AC16,AA11:AC15,3,0)</f>
        <v>9</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2</v>
      </c>
      <c r="AD17" s="94">
        <f>VLOOKUP(AC17,AA11:AC15,3,0)</f>
        <v>4</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8</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16</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8</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45152</v>
      </c>
      <c r="B22" s="47"/>
      <c r="C22" s="46">
        <f>A22+1</f>
        <v>45153</v>
      </c>
      <c r="D22" s="48"/>
      <c r="E22" s="46">
        <f>C22+1</f>
        <v>45154</v>
      </c>
      <c r="F22" s="48"/>
      <c r="G22" s="46">
        <f>E22+1</f>
        <v>45155</v>
      </c>
      <c r="H22" s="48"/>
      <c r="I22" s="46">
        <f>G22+1</f>
        <v>45156</v>
      </c>
      <c r="J22" s="48"/>
      <c r="K22" s="134">
        <f>I22+1</f>
        <v>45157</v>
      </c>
      <c r="L22" s="135"/>
      <c r="M22" s="136"/>
      <c r="N22" s="136"/>
      <c r="O22" s="136"/>
      <c r="P22" s="136"/>
      <c r="Q22" s="136"/>
      <c r="R22" s="137"/>
      <c r="S22" s="134">
        <f>K22+1</f>
        <v>45158</v>
      </c>
      <c r="T22" s="135"/>
      <c r="U22" s="136"/>
      <c r="V22" s="136"/>
      <c r="W22" s="136"/>
      <c r="X22" s="136"/>
      <c r="Y22" s="136"/>
      <c r="Z22" s="137"/>
      <c r="AB22" s="105" t="s">
        <v>31</v>
      </c>
      <c r="AC22" s="106" t="s">
        <v>42</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45159</v>
      </c>
      <c r="B28" s="47"/>
      <c r="C28" s="46">
        <f>A28+1</f>
        <v>45160</v>
      </c>
      <c r="D28" s="48"/>
      <c r="E28" s="46">
        <f>C28+1</f>
        <v>45161</v>
      </c>
      <c r="F28" s="48"/>
      <c r="G28" s="46">
        <f>E28+1</f>
        <v>45162</v>
      </c>
      <c r="H28" s="48"/>
      <c r="I28" s="46">
        <f>G28+1</f>
        <v>45163</v>
      </c>
      <c r="J28" s="48"/>
      <c r="K28" s="134">
        <f>I28+1</f>
        <v>45164</v>
      </c>
      <c r="L28" s="135"/>
      <c r="M28" s="136"/>
      <c r="N28" s="136"/>
      <c r="O28" s="136"/>
      <c r="P28" s="136"/>
      <c r="Q28" s="136"/>
      <c r="R28" s="137"/>
      <c r="S28" s="134">
        <f>K28+1</f>
        <v>45165</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45166</v>
      </c>
      <c r="B34" s="47"/>
      <c r="C34" s="46">
        <f>A34+1</f>
        <v>45167</v>
      </c>
      <c r="D34" s="48"/>
      <c r="E34" s="46">
        <f>C34+1</f>
        <v>45168</v>
      </c>
      <c r="F34" s="48"/>
      <c r="G34" s="46">
        <f>E34+1</f>
        <v>45169</v>
      </c>
      <c r="H34" s="31"/>
      <c r="I34" s="46">
        <f>G34+1</f>
        <v>45170</v>
      </c>
      <c r="J34" s="31"/>
      <c r="K34" s="134">
        <f>I34+1</f>
        <v>45171</v>
      </c>
      <c r="L34" s="135"/>
      <c r="M34" s="136"/>
      <c r="N34" s="136"/>
      <c r="O34" s="136"/>
      <c r="P34" s="136"/>
      <c r="Q34" s="136"/>
      <c r="R34" s="137"/>
      <c r="S34" s="134">
        <f>K34+1</f>
        <v>45172</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45173</v>
      </c>
      <c r="B40" s="30"/>
      <c r="C40" s="29">
        <f>A40+1</f>
        <v>45174</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0" priority="3">
      <formula>MONTH(A10)&lt;&gt;MONTH($A$1)</formula>
    </cfRule>
    <cfRule type="expression" dxfId="39" priority="4">
      <formula>OR(WEEKDAY(A10,1)=1,WEEKDAY(A10,1)=7)</formula>
    </cfRule>
  </conditionalFormatting>
  <conditionalFormatting sqref="I10 I16 I22 I28 I34">
    <cfRule type="expression" dxfId="38" priority="1">
      <formula>MONTH(I10)&lt;&gt;MONTH($A$1)</formula>
    </cfRule>
    <cfRule type="expression" dxfId="37" priority="2">
      <formula>OR(WEEKDAY(I10,1)=1,WEEKDAY(I10,1)=7)</formula>
    </cfRule>
  </conditionalFormatting>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934D70-557A-4153-A48F-37487C70AD8C}">
  <dimension ref="A1:AD45"/>
  <sheetViews>
    <sheetView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DATE(Настройка!D5,Настройка!D7+13,1)</f>
        <v>45170</v>
      </c>
      <c r="B1" s="123"/>
      <c r="C1" s="123"/>
      <c r="D1" s="123"/>
      <c r="E1" s="123"/>
      <c r="F1" s="123"/>
      <c r="G1" s="123"/>
      <c r="H1" s="123"/>
      <c r="I1" s="20"/>
      <c r="J1" s="20"/>
      <c r="K1" s="124">
        <f>DATE(YEAR(A1),MONTH(A1)-1,1)</f>
        <v>45139</v>
      </c>
      <c r="L1" s="124"/>
      <c r="M1" s="124"/>
      <c r="N1" s="124"/>
      <c r="O1" s="124"/>
      <c r="P1" s="124"/>
      <c r="Q1" s="124"/>
      <c r="S1" s="124">
        <f>DATE(YEAR(A1),MONTH(A1)+1,1)</f>
        <v>45200</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45139</v>
      </c>
      <c r="M3" s="49">
        <f t="shared" si="0"/>
        <v>45140</v>
      </c>
      <c r="N3" s="49">
        <f t="shared" si="0"/>
        <v>45141</v>
      </c>
      <c r="O3" s="49">
        <f t="shared" si="0"/>
        <v>45142</v>
      </c>
      <c r="P3" s="49">
        <f t="shared" si="0"/>
        <v>45143</v>
      </c>
      <c r="Q3" s="49">
        <f t="shared" si="0"/>
        <v>45144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45200</v>
      </c>
    </row>
    <row r="4" spans="1:30" s="23" customFormat="1" ht="9" customHeight="1" x14ac:dyDescent="0.2">
      <c r="A4" s="123"/>
      <c r="B4" s="123"/>
      <c r="C4" s="123"/>
      <c r="D4" s="123"/>
      <c r="E4" s="123"/>
      <c r="F4" s="123"/>
      <c r="G4" s="123"/>
      <c r="H4" s="123"/>
      <c r="I4" s="20"/>
      <c r="J4" s="20"/>
      <c r="K4" s="49">
        <f t="shared" si="0"/>
        <v>45145</v>
      </c>
      <c r="L4" s="49">
        <f t="shared" si="0"/>
        <v>45146</v>
      </c>
      <c r="M4" s="49">
        <f t="shared" si="0"/>
        <v>45147</v>
      </c>
      <c r="N4" s="49">
        <f t="shared" si="0"/>
        <v>45148</v>
      </c>
      <c r="O4" s="49">
        <f t="shared" si="0"/>
        <v>45149</v>
      </c>
      <c r="P4" s="49">
        <f t="shared" si="0"/>
        <v>45150</v>
      </c>
      <c r="Q4" s="49">
        <f t="shared" si="0"/>
        <v>45151</v>
      </c>
      <c r="R4" s="50"/>
      <c r="S4" s="49">
        <f t="shared" si="1"/>
        <v>45201</v>
      </c>
      <c r="T4" s="49">
        <f t="shared" si="1"/>
        <v>45202</v>
      </c>
      <c r="U4" s="49">
        <f t="shared" si="1"/>
        <v>45203</v>
      </c>
      <c r="V4" s="49">
        <f t="shared" si="1"/>
        <v>45204</v>
      </c>
      <c r="W4" s="49">
        <f t="shared" si="1"/>
        <v>45205</v>
      </c>
      <c r="X4" s="49">
        <f t="shared" si="1"/>
        <v>45206</v>
      </c>
      <c r="Y4" s="49">
        <f t="shared" si="1"/>
        <v>45207</v>
      </c>
    </row>
    <row r="5" spans="1:30" s="23" customFormat="1" ht="9" customHeight="1" x14ac:dyDescent="0.2">
      <c r="A5" s="123"/>
      <c r="B5" s="123"/>
      <c r="C5" s="123"/>
      <c r="D5" s="123"/>
      <c r="E5" s="123"/>
      <c r="F5" s="123"/>
      <c r="G5" s="123"/>
      <c r="H5" s="123"/>
      <c r="I5" s="20"/>
      <c r="J5" s="20"/>
      <c r="K5" s="49">
        <f t="shared" si="0"/>
        <v>45152</v>
      </c>
      <c r="L5" s="49">
        <f t="shared" si="0"/>
        <v>45153</v>
      </c>
      <c r="M5" s="49">
        <f t="shared" si="0"/>
        <v>45154</v>
      </c>
      <c r="N5" s="49">
        <f t="shared" si="0"/>
        <v>45155</v>
      </c>
      <c r="O5" s="49">
        <f t="shared" si="0"/>
        <v>45156</v>
      </c>
      <c r="P5" s="49">
        <f t="shared" si="0"/>
        <v>45157</v>
      </c>
      <c r="Q5" s="49">
        <f t="shared" si="0"/>
        <v>45158</v>
      </c>
      <c r="R5" s="50"/>
      <c r="S5" s="49">
        <f t="shared" si="1"/>
        <v>45208</v>
      </c>
      <c r="T5" s="49">
        <f t="shared" si="1"/>
        <v>45209</v>
      </c>
      <c r="U5" s="49">
        <f t="shared" si="1"/>
        <v>45210</v>
      </c>
      <c r="V5" s="49">
        <f t="shared" si="1"/>
        <v>45211</v>
      </c>
      <c r="W5" s="49">
        <f t="shared" si="1"/>
        <v>45212</v>
      </c>
      <c r="X5" s="49">
        <f t="shared" si="1"/>
        <v>45213</v>
      </c>
      <c r="Y5" s="49">
        <f t="shared" si="1"/>
        <v>45214</v>
      </c>
    </row>
    <row r="6" spans="1:30" s="23" customFormat="1" ht="9" customHeight="1" x14ac:dyDescent="0.2">
      <c r="A6" s="123"/>
      <c r="B6" s="123"/>
      <c r="C6" s="123"/>
      <c r="D6" s="123"/>
      <c r="E6" s="123"/>
      <c r="F6" s="123"/>
      <c r="G6" s="123"/>
      <c r="H6" s="123"/>
      <c r="I6" s="20"/>
      <c r="J6" s="20"/>
      <c r="K6" s="49">
        <f t="shared" si="0"/>
        <v>45159</v>
      </c>
      <c r="L6" s="49">
        <f t="shared" si="0"/>
        <v>45160</v>
      </c>
      <c r="M6" s="49">
        <f t="shared" si="0"/>
        <v>45161</v>
      </c>
      <c r="N6" s="49">
        <f t="shared" si="0"/>
        <v>45162</v>
      </c>
      <c r="O6" s="49">
        <f t="shared" si="0"/>
        <v>45163</v>
      </c>
      <c r="P6" s="49">
        <f t="shared" si="0"/>
        <v>45164</v>
      </c>
      <c r="Q6" s="49">
        <f t="shared" si="0"/>
        <v>45165</v>
      </c>
      <c r="R6" s="50"/>
      <c r="S6" s="49">
        <f t="shared" si="1"/>
        <v>45215</v>
      </c>
      <c r="T6" s="49">
        <f t="shared" si="1"/>
        <v>45216</v>
      </c>
      <c r="U6" s="49">
        <f t="shared" si="1"/>
        <v>45217</v>
      </c>
      <c r="V6" s="49">
        <f t="shared" si="1"/>
        <v>45218</v>
      </c>
      <c r="W6" s="49">
        <f t="shared" si="1"/>
        <v>45219</v>
      </c>
      <c r="X6" s="49">
        <f t="shared" si="1"/>
        <v>45220</v>
      </c>
      <c r="Y6" s="49">
        <f t="shared" si="1"/>
        <v>45221</v>
      </c>
    </row>
    <row r="7" spans="1:30" s="23" customFormat="1" ht="9" customHeight="1" x14ac:dyDescent="0.2">
      <c r="A7" s="123"/>
      <c r="B7" s="123"/>
      <c r="C7" s="123"/>
      <c r="D7" s="123"/>
      <c r="E7" s="123"/>
      <c r="F7" s="123"/>
      <c r="G7" s="123"/>
      <c r="H7" s="123"/>
      <c r="I7" s="20"/>
      <c r="J7" s="20"/>
      <c r="K7" s="49">
        <f t="shared" si="0"/>
        <v>45166</v>
      </c>
      <c r="L7" s="49">
        <f t="shared" si="0"/>
        <v>45167</v>
      </c>
      <c r="M7" s="49">
        <f t="shared" si="0"/>
        <v>45168</v>
      </c>
      <c r="N7" s="49">
        <f t="shared" si="0"/>
        <v>45169</v>
      </c>
      <c r="O7" s="49" t="str">
        <f t="shared" si="0"/>
        <v/>
      </c>
      <c r="P7" s="49" t="str">
        <f t="shared" si="0"/>
        <v/>
      </c>
      <c r="Q7" s="49" t="str">
        <f t="shared" si="0"/>
        <v/>
      </c>
      <c r="R7" s="50"/>
      <c r="S7" s="49">
        <f t="shared" si="1"/>
        <v>45222</v>
      </c>
      <c r="T7" s="49">
        <f t="shared" si="1"/>
        <v>45223</v>
      </c>
      <c r="U7" s="49">
        <f t="shared" si="1"/>
        <v>45224</v>
      </c>
      <c r="V7" s="49">
        <f t="shared" si="1"/>
        <v>45225</v>
      </c>
      <c r="W7" s="49">
        <f t="shared" si="1"/>
        <v>45226</v>
      </c>
      <c r="X7" s="49">
        <f t="shared" si="1"/>
        <v>45227</v>
      </c>
      <c r="Y7" s="49">
        <f t="shared" si="1"/>
        <v>45228</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45229</v>
      </c>
      <c r="T8" s="49">
        <f t="shared" si="1"/>
        <v>45230</v>
      </c>
      <c r="U8" s="49" t="str">
        <f t="shared" si="1"/>
        <v/>
      </c>
      <c r="V8" s="49" t="str">
        <f t="shared" si="1"/>
        <v/>
      </c>
      <c r="W8" s="49" t="str">
        <f t="shared" si="1"/>
        <v/>
      </c>
      <c r="X8" s="49" t="str">
        <f t="shared" si="1"/>
        <v/>
      </c>
      <c r="Y8" s="49" t="str">
        <f t="shared" si="1"/>
        <v/>
      </c>
      <c r="Z8" s="26"/>
    </row>
    <row r="9" spans="1:30" s="28" customFormat="1" ht="21" customHeight="1" x14ac:dyDescent="0.25">
      <c r="A9" s="125">
        <f>A10</f>
        <v>45166</v>
      </c>
      <c r="B9" s="126"/>
      <c r="C9" s="126">
        <f>C10</f>
        <v>45167</v>
      </c>
      <c r="D9" s="126"/>
      <c r="E9" s="126">
        <f>E10</f>
        <v>45168</v>
      </c>
      <c r="F9" s="126"/>
      <c r="G9" s="126">
        <f>G10</f>
        <v>45169</v>
      </c>
      <c r="H9" s="126"/>
      <c r="I9" s="126">
        <f>I10</f>
        <v>45170</v>
      </c>
      <c r="J9" s="126"/>
      <c r="K9" s="126">
        <f>K10</f>
        <v>45171</v>
      </c>
      <c r="L9" s="126"/>
      <c r="M9" s="126"/>
      <c r="N9" s="126"/>
      <c r="O9" s="126"/>
      <c r="P9" s="126"/>
      <c r="Q9" s="126"/>
      <c r="R9" s="126"/>
      <c r="S9" s="126">
        <f>S10</f>
        <v>45172</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45166</v>
      </c>
      <c r="B10" s="47"/>
      <c r="C10" s="46">
        <f>A10+1</f>
        <v>45167</v>
      </c>
      <c r="D10" s="48"/>
      <c r="E10" s="46">
        <f>C10+1</f>
        <v>45168</v>
      </c>
      <c r="F10" s="48"/>
      <c r="G10" s="46">
        <f>E10+1</f>
        <v>45169</v>
      </c>
      <c r="H10" s="48"/>
      <c r="I10" s="46">
        <f>G10+1</f>
        <v>45170</v>
      </c>
      <c r="J10" s="48"/>
      <c r="K10" s="134">
        <f>I10+1</f>
        <v>45171</v>
      </c>
      <c r="L10" s="135"/>
      <c r="M10" s="136"/>
      <c r="N10" s="136"/>
      <c r="O10" s="136"/>
      <c r="P10" s="136"/>
      <c r="Q10" s="136"/>
      <c r="R10" s="137"/>
      <c r="S10" s="134">
        <f>K10+1</f>
        <v>45172</v>
      </c>
      <c r="T10" s="135"/>
      <c r="U10" s="136"/>
      <c r="V10" s="136"/>
      <c r="W10" s="136"/>
      <c r="X10" s="136"/>
      <c r="Y10" s="136"/>
      <c r="Z10" s="137"/>
      <c r="AA10" s="90"/>
      <c r="AB10" s="84" t="s">
        <v>19</v>
      </c>
      <c r="AC10" s="85">
        <f>SUM(AC11:AC15)</f>
        <v>16</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5</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3</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3</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3</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2</v>
      </c>
      <c r="AD15" s="93">
        <v>5</v>
      </c>
    </row>
    <row r="16" spans="1:30" s="28" customFormat="1" ht="18.75" x14ac:dyDescent="0.2">
      <c r="A16" s="46">
        <f>S10+1</f>
        <v>45173</v>
      </c>
      <c r="B16" s="47"/>
      <c r="C16" s="46">
        <f>A16+1</f>
        <v>45174</v>
      </c>
      <c r="D16" s="48"/>
      <c r="E16" s="46">
        <f>C16+1</f>
        <v>45175</v>
      </c>
      <c r="F16" s="48"/>
      <c r="G16" s="46">
        <f>E16+1</f>
        <v>45176</v>
      </c>
      <c r="H16" s="48"/>
      <c r="I16" s="46">
        <f>G16+1</f>
        <v>45177</v>
      </c>
      <c r="J16" s="48"/>
      <c r="K16" s="134">
        <f>I16+1</f>
        <v>45178</v>
      </c>
      <c r="L16" s="135"/>
      <c r="M16" s="136"/>
      <c r="N16" s="136"/>
      <c r="O16" s="136"/>
      <c r="P16" s="136"/>
      <c r="Q16" s="136"/>
      <c r="R16" s="137"/>
      <c r="S16" s="134">
        <f>K16+1</f>
        <v>45179</v>
      </c>
      <c r="T16" s="135"/>
      <c r="U16" s="136"/>
      <c r="V16" s="136"/>
      <c r="W16" s="136"/>
      <c r="X16" s="136"/>
      <c r="Y16" s="136"/>
      <c r="Z16" s="137"/>
      <c r="AA16" s="90"/>
      <c r="AB16" s="84" t="s">
        <v>20</v>
      </c>
      <c r="AC16" s="85">
        <f>VLOOKUP(MAX(AC11:AC15),AC11:AD15,2,0)</f>
        <v>1</v>
      </c>
      <c r="AD16" s="94">
        <f>VLOOKUP(AC16,AA11:AC15,3,0)</f>
        <v>5</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5</v>
      </c>
      <c r="AD17" s="94">
        <f>VLOOKUP(AC17,AA11:AC15,3,0)</f>
        <v>2</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5</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8</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4</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45180</v>
      </c>
      <c r="B22" s="47"/>
      <c r="C22" s="46">
        <f>A22+1</f>
        <v>45181</v>
      </c>
      <c r="D22" s="48"/>
      <c r="E22" s="46">
        <f>C22+1</f>
        <v>45182</v>
      </c>
      <c r="F22" s="48"/>
      <c r="G22" s="46">
        <f>E22+1</f>
        <v>45183</v>
      </c>
      <c r="H22" s="48"/>
      <c r="I22" s="46">
        <f>G22+1</f>
        <v>45184</v>
      </c>
      <c r="J22" s="48"/>
      <c r="K22" s="134">
        <f>I22+1</f>
        <v>45185</v>
      </c>
      <c r="L22" s="135"/>
      <c r="M22" s="136"/>
      <c r="N22" s="136"/>
      <c r="O22" s="136"/>
      <c r="P22" s="136"/>
      <c r="Q22" s="136"/>
      <c r="R22" s="137"/>
      <c r="S22" s="134">
        <f>K22+1</f>
        <v>45186</v>
      </c>
      <c r="T22" s="135"/>
      <c r="U22" s="136"/>
      <c r="V22" s="136"/>
      <c r="W22" s="136"/>
      <c r="X22" s="136"/>
      <c r="Y22" s="136"/>
      <c r="Z22" s="137"/>
      <c r="AB22" s="105" t="s">
        <v>31</v>
      </c>
      <c r="AC22" s="106" t="s">
        <v>43</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45187</v>
      </c>
      <c r="B28" s="47"/>
      <c r="C28" s="46">
        <f>A28+1</f>
        <v>45188</v>
      </c>
      <c r="D28" s="48"/>
      <c r="E28" s="46">
        <f>C28+1</f>
        <v>45189</v>
      </c>
      <c r="F28" s="48"/>
      <c r="G28" s="46">
        <f>E28+1</f>
        <v>45190</v>
      </c>
      <c r="H28" s="48"/>
      <c r="I28" s="46">
        <f>G28+1</f>
        <v>45191</v>
      </c>
      <c r="J28" s="48"/>
      <c r="K28" s="134">
        <f>I28+1</f>
        <v>45192</v>
      </c>
      <c r="L28" s="135"/>
      <c r="M28" s="136"/>
      <c r="N28" s="136"/>
      <c r="O28" s="136"/>
      <c r="P28" s="136"/>
      <c r="Q28" s="136"/>
      <c r="R28" s="137"/>
      <c r="S28" s="176">
        <f>K28+1</f>
        <v>45193</v>
      </c>
      <c r="T28" s="177"/>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45194</v>
      </c>
      <c r="B34" s="47"/>
      <c r="C34" s="46">
        <f>A34+1</f>
        <v>45195</v>
      </c>
      <c r="D34" s="48"/>
      <c r="E34" s="46">
        <f>C34+1</f>
        <v>45196</v>
      </c>
      <c r="F34" s="48"/>
      <c r="G34" s="46">
        <f>E34+1</f>
        <v>45197</v>
      </c>
      <c r="H34" s="31"/>
      <c r="I34" s="46">
        <f>G34+1</f>
        <v>45198</v>
      </c>
      <c r="J34" s="31"/>
      <c r="K34" s="134">
        <f>I34+1</f>
        <v>45199</v>
      </c>
      <c r="L34" s="135"/>
      <c r="M34" s="136"/>
      <c r="N34" s="136"/>
      <c r="O34" s="136"/>
      <c r="P34" s="136"/>
      <c r="Q34" s="136"/>
      <c r="R34" s="137"/>
      <c r="S34" s="134">
        <f>K34+1</f>
        <v>45200</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45201</v>
      </c>
      <c r="B40" s="30"/>
      <c r="C40" s="29">
        <f>A40+1</f>
        <v>45202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6" priority="3">
      <formula>MONTH(A10)&lt;&gt;MONTH($A$1)</formula>
    </cfRule>
    <cfRule type="expression" dxfId="35" priority="4">
      <formula>OR(WEEKDAY(A10,1)=1,WEEKDAY(A10,1)=7)</formula>
    </cfRule>
  </conditionalFormatting>
  <conditionalFormatting sqref="I10 I16 I22 I28 I34">
    <cfRule type="expression" dxfId="34" priority="1">
      <formula>MONTH(I10)&lt;&gt;MONTH($A$1)</formula>
    </cfRule>
    <cfRule type="expression" dxfId="33" priority="2">
      <formula>OR(WEEKDAY(I10,1)=1,WEEKDAY(I10,1)=7)</formula>
    </cfRule>
  </conditionalFormatting>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6D165-9058-4050-9F0B-FCC4E344C8CF}">
  <dimension ref="A1:AD45"/>
  <sheetViews>
    <sheetView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DATE(Настройка!D5,Настройка!D7+14,1)</f>
        <v>45200</v>
      </c>
      <c r="B1" s="123"/>
      <c r="C1" s="123"/>
      <c r="D1" s="123"/>
      <c r="E1" s="123"/>
      <c r="F1" s="123"/>
      <c r="G1" s="123"/>
      <c r="H1" s="123"/>
      <c r="I1" s="20"/>
      <c r="J1" s="20"/>
      <c r="K1" s="124">
        <f>DATE(YEAR(A1),MONTH(A1)-1,1)</f>
        <v>45170</v>
      </c>
      <c r="L1" s="124"/>
      <c r="M1" s="124"/>
      <c r="N1" s="124"/>
      <c r="O1" s="124"/>
      <c r="P1" s="124"/>
      <c r="Q1" s="124"/>
      <c r="S1" s="124">
        <f>DATE(YEAR(A1),MONTH(A1)+1,1)</f>
        <v>45231</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45170</v>
      </c>
      <c r="P3" s="49">
        <f t="shared" si="0"/>
        <v>45171</v>
      </c>
      <c r="Q3" s="49">
        <f t="shared" si="0"/>
        <v>45172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45231</v>
      </c>
      <c r="V3" s="49">
        <f t="shared" si="1"/>
        <v>45232</v>
      </c>
      <c r="W3" s="49">
        <f t="shared" si="1"/>
        <v>45233</v>
      </c>
      <c r="X3" s="49">
        <f t="shared" si="1"/>
        <v>45234</v>
      </c>
      <c r="Y3" s="49">
        <f t="shared" si="1"/>
        <v>45235</v>
      </c>
    </row>
    <row r="4" spans="1:30" s="23" customFormat="1" ht="9" customHeight="1" x14ac:dyDescent="0.2">
      <c r="A4" s="123"/>
      <c r="B4" s="123"/>
      <c r="C4" s="123"/>
      <c r="D4" s="123"/>
      <c r="E4" s="123"/>
      <c r="F4" s="123"/>
      <c r="G4" s="123"/>
      <c r="H4" s="123"/>
      <c r="I4" s="20"/>
      <c r="J4" s="20"/>
      <c r="K4" s="49">
        <f t="shared" si="0"/>
        <v>45173</v>
      </c>
      <c r="L4" s="49">
        <f t="shared" si="0"/>
        <v>45174</v>
      </c>
      <c r="M4" s="49">
        <f t="shared" si="0"/>
        <v>45175</v>
      </c>
      <c r="N4" s="49">
        <f t="shared" si="0"/>
        <v>45176</v>
      </c>
      <c r="O4" s="49">
        <f t="shared" si="0"/>
        <v>45177</v>
      </c>
      <c r="P4" s="49">
        <f t="shared" si="0"/>
        <v>45178</v>
      </c>
      <c r="Q4" s="49">
        <f t="shared" si="0"/>
        <v>45179</v>
      </c>
      <c r="R4" s="50"/>
      <c r="S4" s="49">
        <f t="shared" si="1"/>
        <v>45236</v>
      </c>
      <c r="T4" s="49">
        <f t="shared" si="1"/>
        <v>45237</v>
      </c>
      <c r="U4" s="49">
        <f t="shared" si="1"/>
        <v>45238</v>
      </c>
      <c r="V4" s="49">
        <f t="shared" si="1"/>
        <v>45239</v>
      </c>
      <c r="W4" s="49">
        <f t="shared" si="1"/>
        <v>45240</v>
      </c>
      <c r="X4" s="49">
        <f t="shared" si="1"/>
        <v>45241</v>
      </c>
      <c r="Y4" s="49">
        <f t="shared" si="1"/>
        <v>45242</v>
      </c>
    </row>
    <row r="5" spans="1:30" s="23" customFormat="1" ht="9" customHeight="1" x14ac:dyDescent="0.2">
      <c r="A5" s="123"/>
      <c r="B5" s="123"/>
      <c r="C5" s="123"/>
      <c r="D5" s="123"/>
      <c r="E5" s="123"/>
      <c r="F5" s="123"/>
      <c r="G5" s="123"/>
      <c r="H5" s="123"/>
      <c r="I5" s="20"/>
      <c r="J5" s="20"/>
      <c r="K5" s="49">
        <f t="shared" si="0"/>
        <v>45180</v>
      </c>
      <c r="L5" s="49">
        <f t="shared" si="0"/>
        <v>45181</v>
      </c>
      <c r="M5" s="49">
        <f t="shared" si="0"/>
        <v>45182</v>
      </c>
      <c r="N5" s="49">
        <f t="shared" si="0"/>
        <v>45183</v>
      </c>
      <c r="O5" s="49">
        <f t="shared" si="0"/>
        <v>45184</v>
      </c>
      <c r="P5" s="49">
        <f t="shared" si="0"/>
        <v>45185</v>
      </c>
      <c r="Q5" s="49">
        <f t="shared" si="0"/>
        <v>45186</v>
      </c>
      <c r="R5" s="50"/>
      <c r="S5" s="49">
        <f t="shared" si="1"/>
        <v>45243</v>
      </c>
      <c r="T5" s="49">
        <f t="shared" si="1"/>
        <v>45244</v>
      </c>
      <c r="U5" s="49">
        <f t="shared" si="1"/>
        <v>45245</v>
      </c>
      <c r="V5" s="49">
        <f t="shared" si="1"/>
        <v>45246</v>
      </c>
      <c r="W5" s="49">
        <f t="shared" si="1"/>
        <v>45247</v>
      </c>
      <c r="X5" s="49">
        <f t="shared" si="1"/>
        <v>45248</v>
      </c>
      <c r="Y5" s="49">
        <f t="shared" si="1"/>
        <v>45249</v>
      </c>
    </row>
    <row r="6" spans="1:30" s="23" customFormat="1" ht="9" customHeight="1" x14ac:dyDescent="0.2">
      <c r="A6" s="123"/>
      <c r="B6" s="123"/>
      <c r="C6" s="123"/>
      <c r="D6" s="123"/>
      <c r="E6" s="123"/>
      <c r="F6" s="123"/>
      <c r="G6" s="123"/>
      <c r="H6" s="123"/>
      <c r="I6" s="20"/>
      <c r="J6" s="20"/>
      <c r="K6" s="49">
        <f t="shared" si="0"/>
        <v>45187</v>
      </c>
      <c r="L6" s="49">
        <f t="shared" si="0"/>
        <v>45188</v>
      </c>
      <c r="M6" s="49">
        <f t="shared" si="0"/>
        <v>45189</v>
      </c>
      <c r="N6" s="49">
        <f t="shared" si="0"/>
        <v>45190</v>
      </c>
      <c r="O6" s="49">
        <f t="shared" si="0"/>
        <v>45191</v>
      </c>
      <c r="P6" s="49">
        <f t="shared" si="0"/>
        <v>45192</v>
      </c>
      <c r="Q6" s="49">
        <f t="shared" si="0"/>
        <v>45193</v>
      </c>
      <c r="R6" s="50"/>
      <c r="S6" s="49">
        <f t="shared" si="1"/>
        <v>45250</v>
      </c>
      <c r="T6" s="49">
        <f t="shared" si="1"/>
        <v>45251</v>
      </c>
      <c r="U6" s="49">
        <f t="shared" si="1"/>
        <v>45252</v>
      </c>
      <c r="V6" s="49">
        <f t="shared" si="1"/>
        <v>45253</v>
      </c>
      <c r="W6" s="49">
        <f t="shared" si="1"/>
        <v>45254</v>
      </c>
      <c r="X6" s="49">
        <f t="shared" si="1"/>
        <v>45255</v>
      </c>
      <c r="Y6" s="49">
        <f t="shared" si="1"/>
        <v>45256</v>
      </c>
    </row>
    <row r="7" spans="1:30" s="23" customFormat="1" ht="9" customHeight="1" x14ac:dyDescent="0.2">
      <c r="A7" s="123"/>
      <c r="B7" s="123"/>
      <c r="C7" s="123"/>
      <c r="D7" s="123"/>
      <c r="E7" s="123"/>
      <c r="F7" s="123"/>
      <c r="G7" s="123"/>
      <c r="H7" s="123"/>
      <c r="I7" s="20"/>
      <c r="J7" s="20"/>
      <c r="K7" s="49">
        <f t="shared" si="0"/>
        <v>45194</v>
      </c>
      <c r="L7" s="49">
        <f t="shared" si="0"/>
        <v>45195</v>
      </c>
      <c r="M7" s="49">
        <f t="shared" si="0"/>
        <v>45196</v>
      </c>
      <c r="N7" s="49">
        <f t="shared" si="0"/>
        <v>45197</v>
      </c>
      <c r="O7" s="49">
        <f t="shared" si="0"/>
        <v>45198</v>
      </c>
      <c r="P7" s="49">
        <f t="shared" si="0"/>
        <v>45199</v>
      </c>
      <c r="Q7" s="49" t="str">
        <f t="shared" si="0"/>
        <v/>
      </c>
      <c r="R7" s="50"/>
      <c r="S7" s="49">
        <f t="shared" si="1"/>
        <v>45257</v>
      </c>
      <c r="T7" s="49">
        <f t="shared" si="1"/>
        <v>45258</v>
      </c>
      <c r="U7" s="49">
        <f t="shared" si="1"/>
        <v>45259</v>
      </c>
      <c r="V7" s="49">
        <f t="shared" si="1"/>
        <v>45260</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45194</v>
      </c>
      <c r="B9" s="126"/>
      <c r="C9" s="126">
        <f>C10</f>
        <v>45195</v>
      </c>
      <c r="D9" s="126"/>
      <c r="E9" s="126">
        <f>E10</f>
        <v>45196</v>
      </c>
      <c r="F9" s="126"/>
      <c r="G9" s="126">
        <f>G10</f>
        <v>45197</v>
      </c>
      <c r="H9" s="126"/>
      <c r="I9" s="126">
        <f>I10</f>
        <v>45198</v>
      </c>
      <c r="J9" s="126"/>
      <c r="K9" s="126">
        <f>K10</f>
        <v>45199</v>
      </c>
      <c r="L9" s="126"/>
      <c r="M9" s="126"/>
      <c r="N9" s="126"/>
      <c r="O9" s="126"/>
      <c r="P9" s="126"/>
      <c r="Q9" s="126"/>
      <c r="R9" s="126"/>
      <c r="S9" s="126">
        <f>S10</f>
        <v>45200</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45194</v>
      </c>
      <c r="B10" s="47"/>
      <c r="C10" s="46">
        <f>A10+1</f>
        <v>45195</v>
      </c>
      <c r="D10" s="48"/>
      <c r="E10" s="46">
        <f>C10+1</f>
        <v>45196</v>
      </c>
      <c r="F10" s="48"/>
      <c r="G10" s="46">
        <f>E10+1</f>
        <v>45197</v>
      </c>
      <c r="H10" s="48"/>
      <c r="I10" s="46">
        <f>G10+1</f>
        <v>45198</v>
      </c>
      <c r="J10" s="48"/>
      <c r="K10" s="134">
        <f>I10+1</f>
        <v>45199</v>
      </c>
      <c r="L10" s="135"/>
      <c r="M10" s="136"/>
      <c r="N10" s="136"/>
      <c r="O10" s="136"/>
      <c r="P10" s="136"/>
      <c r="Q10" s="136"/>
      <c r="R10" s="137"/>
      <c r="S10" s="134">
        <f>K10+1</f>
        <v>45200</v>
      </c>
      <c r="T10" s="135"/>
      <c r="U10" s="136"/>
      <c r="V10" s="136"/>
      <c r="W10" s="136"/>
      <c r="X10" s="136"/>
      <c r="Y10" s="136"/>
      <c r="Z10" s="137"/>
      <c r="AA10" s="90"/>
      <c r="AB10" s="84" t="s">
        <v>19</v>
      </c>
      <c r="AC10" s="85">
        <f>SUM(AC11:AC15)</f>
        <v>14</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2</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2</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2</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4</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4</v>
      </c>
      <c r="AD15" s="93">
        <v>5</v>
      </c>
    </row>
    <row r="16" spans="1:30" s="28" customFormat="1" ht="18.75" x14ac:dyDescent="0.2">
      <c r="A16" s="46">
        <f>S10+1</f>
        <v>45201</v>
      </c>
      <c r="B16" s="47"/>
      <c r="C16" s="46">
        <f>A16+1</f>
        <v>45202</v>
      </c>
      <c r="D16" s="48"/>
      <c r="E16" s="46">
        <f>C16+1</f>
        <v>45203</v>
      </c>
      <c r="F16" s="48"/>
      <c r="G16" s="46">
        <f>E16+1</f>
        <v>45204</v>
      </c>
      <c r="H16" s="48"/>
      <c r="I16" s="46">
        <f>G16+1</f>
        <v>45205</v>
      </c>
      <c r="J16" s="48"/>
      <c r="K16" s="134">
        <f>I16+1</f>
        <v>45206</v>
      </c>
      <c r="L16" s="135"/>
      <c r="M16" s="136"/>
      <c r="N16" s="136"/>
      <c r="O16" s="136"/>
      <c r="P16" s="136"/>
      <c r="Q16" s="136"/>
      <c r="R16" s="137"/>
      <c r="S16" s="134">
        <f>K16+1</f>
        <v>45207</v>
      </c>
      <c r="T16" s="135"/>
      <c r="U16" s="136"/>
      <c r="V16" s="136"/>
      <c r="W16" s="136"/>
      <c r="X16" s="136"/>
      <c r="Y16" s="136"/>
      <c r="Z16" s="137"/>
      <c r="AA16" s="90"/>
      <c r="AB16" s="84" t="s">
        <v>20</v>
      </c>
      <c r="AC16" s="85">
        <f>VLOOKUP(MAX(AC11:AC15),AC11:AD15,2,0)</f>
        <v>4</v>
      </c>
      <c r="AD16" s="94">
        <f>VLOOKUP(AC16,AA11:AC15,3,0)</f>
        <v>4</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1</v>
      </c>
      <c r="AD17" s="94">
        <f>VLOOKUP(AC17,AA11:AC15,3,0)</f>
        <v>2</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5</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8</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3</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45208</v>
      </c>
      <c r="B22" s="47"/>
      <c r="C22" s="46">
        <f>A22+1</f>
        <v>45209</v>
      </c>
      <c r="D22" s="48"/>
      <c r="E22" s="46">
        <f>C22+1</f>
        <v>45210</v>
      </c>
      <c r="F22" s="48"/>
      <c r="G22" s="46">
        <f>E22+1</f>
        <v>45211</v>
      </c>
      <c r="H22" s="48"/>
      <c r="I22" s="46">
        <f>G22+1</f>
        <v>45212</v>
      </c>
      <c r="J22" s="48"/>
      <c r="K22" s="134">
        <f>I22+1</f>
        <v>45213</v>
      </c>
      <c r="L22" s="135"/>
      <c r="M22" s="136"/>
      <c r="N22" s="136"/>
      <c r="O22" s="136"/>
      <c r="P22" s="136"/>
      <c r="Q22" s="136"/>
      <c r="R22" s="137"/>
      <c r="S22" s="134">
        <f>K22+1</f>
        <v>45214</v>
      </c>
      <c r="T22" s="135"/>
      <c r="U22" s="136"/>
      <c r="V22" s="136"/>
      <c r="W22" s="136"/>
      <c r="X22" s="136"/>
      <c r="Y22" s="136"/>
      <c r="Z22" s="137"/>
      <c r="AB22" s="105" t="s">
        <v>31</v>
      </c>
      <c r="AC22" s="106" t="s">
        <v>43</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45215</v>
      </c>
      <c r="B28" s="47"/>
      <c r="C28" s="46">
        <f>A28+1</f>
        <v>45216</v>
      </c>
      <c r="D28" s="48"/>
      <c r="E28" s="46">
        <f>C28+1</f>
        <v>45217</v>
      </c>
      <c r="F28" s="48"/>
      <c r="G28" s="46">
        <f>E28+1</f>
        <v>45218</v>
      </c>
      <c r="H28" s="48"/>
      <c r="I28" s="46">
        <f>G28+1</f>
        <v>45219</v>
      </c>
      <c r="J28" s="48"/>
      <c r="K28" s="134">
        <f>I28+1</f>
        <v>45220</v>
      </c>
      <c r="L28" s="135"/>
      <c r="M28" s="136"/>
      <c r="N28" s="136"/>
      <c r="O28" s="136"/>
      <c r="P28" s="136"/>
      <c r="Q28" s="136"/>
      <c r="R28" s="137"/>
      <c r="S28" s="134">
        <f>K28+1</f>
        <v>45221</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45222</v>
      </c>
      <c r="B34" s="47"/>
      <c r="C34" s="46">
        <f>A34+1</f>
        <v>45223</v>
      </c>
      <c r="D34" s="48"/>
      <c r="E34" s="46">
        <f>C34+1</f>
        <v>45224</v>
      </c>
      <c r="F34" s="48"/>
      <c r="G34" s="46">
        <f>E34+1</f>
        <v>45225</v>
      </c>
      <c r="H34" s="31"/>
      <c r="I34" s="46">
        <f>G34+1</f>
        <v>45226</v>
      </c>
      <c r="J34" s="31"/>
      <c r="K34" s="134">
        <f>I34+1</f>
        <v>45227</v>
      </c>
      <c r="L34" s="135"/>
      <c r="M34" s="136"/>
      <c r="N34" s="136"/>
      <c r="O34" s="136"/>
      <c r="P34" s="136"/>
      <c r="Q34" s="136"/>
      <c r="R34" s="137"/>
      <c r="S34" s="134">
        <f>K34+1</f>
        <v>45228</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46">
        <f>S34+1</f>
        <v>45229</v>
      </c>
      <c r="B40" s="30"/>
      <c r="C40" s="46">
        <f>A40+1</f>
        <v>45230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2" priority="3">
      <formula>MONTH(A10)&lt;&gt;MONTH($A$1)</formula>
    </cfRule>
    <cfRule type="expression" dxfId="31" priority="4">
      <formula>OR(WEEKDAY(A10,1)=1,WEEKDAY(A10,1)=7)</formula>
    </cfRule>
  </conditionalFormatting>
  <conditionalFormatting sqref="I10 I16 I22 I28 I34">
    <cfRule type="expression" dxfId="30" priority="1">
      <formula>MONTH(I10)&lt;&gt;MONTH($A$1)</formula>
    </cfRule>
    <cfRule type="expression" dxfId="29" priority="2">
      <formula>OR(WEEKDAY(I10,1)=1,WEEKDAY(I10,1)=7)</formula>
    </cfRule>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8300F-41D6-435B-83CE-14B201098E9E}">
  <sheetPr codeName="Лист2"/>
  <dimension ref="A1:AD45"/>
  <sheetViews>
    <sheetView workbookViewId="0">
      <selection activeCell="AB24" sqref="AB24"/>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23">
        <f>DATE(Настройка!D5,Настройка!D7+1,1)</f>
        <v>44805</v>
      </c>
      <c r="B1" s="123"/>
      <c r="C1" s="123"/>
      <c r="D1" s="123"/>
      <c r="E1" s="123"/>
      <c r="F1" s="123"/>
      <c r="G1" s="123"/>
      <c r="H1" s="123"/>
      <c r="I1" s="20"/>
      <c r="J1" s="20"/>
      <c r="K1" s="124">
        <f>DATE(YEAR(A1),MONTH(A1)-1,1)</f>
        <v>44774</v>
      </c>
      <c r="L1" s="124"/>
      <c r="M1" s="124"/>
      <c r="N1" s="124"/>
      <c r="O1" s="124"/>
      <c r="P1" s="124"/>
      <c r="Q1" s="124"/>
      <c r="S1" s="124">
        <f>DATE(YEAR(A1),MONTH(A1)+1,1)</f>
        <v>44835</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23"/>
      <c r="B4" s="123"/>
      <c r="C4" s="123"/>
      <c r="D4" s="123"/>
      <c r="E4" s="123"/>
      <c r="F4" s="123"/>
      <c r="G4" s="123"/>
      <c r="H4" s="123"/>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23"/>
      <c r="B5" s="123"/>
      <c r="C5" s="123"/>
      <c r="D5" s="123"/>
      <c r="E5" s="123"/>
      <c r="F5" s="123"/>
      <c r="G5" s="123"/>
      <c r="H5" s="123"/>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23"/>
      <c r="B6" s="123"/>
      <c r="C6" s="123"/>
      <c r="D6" s="123"/>
      <c r="E6" s="123"/>
      <c r="F6" s="123"/>
      <c r="G6" s="123"/>
      <c r="H6" s="123"/>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23"/>
      <c r="B7" s="123"/>
      <c r="C7" s="123"/>
      <c r="D7" s="123"/>
      <c r="E7" s="123"/>
      <c r="F7" s="123"/>
      <c r="G7" s="123"/>
      <c r="H7" s="123"/>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44802</v>
      </c>
      <c r="B9" s="126"/>
      <c r="C9" s="126">
        <f>C10</f>
        <v>44803</v>
      </c>
      <c r="D9" s="126"/>
      <c r="E9" s="126">
        <f>E10</f>
        <v>44804</v>
      </c>
      <c r="F9" s="126"/>
      <c r="G9" s="126">
        <f>G10</f>
        <v>44805</v>
      </c>
      <c r="H9" s="126"/>
      <c r="I9" s="126">
        <f>I10</f>
        <v>44806</v>
      </c>
      <c r="J9" s="126"/>
      <c r="K9" s="126">
        <f>K10</f>
        <v>44807</v>
      </c>
      <c r="L9" s="126"/>
      <c r="M9" s="126"/>
      <c r="N9" s="126"/>
      <c r="O9" s="126"/>
      <c r="P9" s="126"/>
      <c r="Q9" s="126"/>
      <c r="R9" s="126"/>
      <c r="S9" s="126">
        <f>S10</f>
        <v>44808</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34">
        <f>I10+1</f>
        <v>44807</v>
      </c>
      <c r="L10" s="135"/>
      <c r="M10" s="136"/>
      <c r="N10" s="136"/>
      <c r="O10" s="136"/>
      <c r="P10" s="136"/>
      <c r="Q10" s="136"/>
      <c r="R10" s="137"/>
      <c r="S10" s="134">
        <f>K10+1</f>
        <v>44808</v>
      </c>
      <c r="T10" s="135"/>
      <c r="U10" s="136"/>
      <c r="V10" s="136"/>
      <c r="W10" s="136"/>
      <c r="X10" s="136"/>
      <c r="Y10" s="136"/>
      <c r="Z10" s="137"/>
      <c r="AA10" s="90"/>
      <c r="AB10" s="84" t="s">
        <v>19</v>
      </c>
      <c r="AC10" s="85">
        <f>SUM(AC11:AC15)</f>
        <v>25</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7</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4</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3</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6</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5</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34">
        <f>I16+1</f>
        <v>44814</v>
      </c>
      <c r="L16" s="135"/>
      <c r="M16" s="136"/>
      <c r="N16" s="136"/>
      <c r="O16" s="136"/>
      <c r="P16" s="136"/>
      <c r="Q16" s="136"/>
      <c r="R16" s="137"/>
      <c r="S16" s="134">
        <f>K16+1</f>
        <v>44815</v>
      </c>
      <c r="T16" s="135"/>
      <c r="U16" s="136"/>
      <c r="V16" s="136"/>
      <c r="W16" s="136"/>
      <c r="X16" s="136"/>
      <c r="Y16" s="136"/>
      <c r="Z16" s="137"/>
      <c r="AA16" s="90"/>
      <c r="AB16" s="84" t="s">
        <v>20</v>
      </c>
      <c r="AC16" s="85">
        <f>VLOOKUP(MAX(AC11:AC15),AC11:AD15,2,0)</f>
        <v>1</v>
      </c>
      <c r="AD16" s="94">
        <f>VLOOKUP(AC16,AA11:AC15,3,0)</f>
        <v>7</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3</v>
      </c>
      <c r="AD17" s="94">
        <f>VLOOKUP(AC17,AA11:AC15,3,0)</f>
        <v>3</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5</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11</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7</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34">
        <f>I22+1</f>
        <v>44821</v>
      </c>
      <c r="L22" s="135"/>
      <c r="M22" s="136"/>
      <c r="N22" s="136"/>
      <c r="O22" s="136"/>
      <c r="P22" s="136"/>
      <c r="Q22" s="136"/>
      <c r="R22" s="137"/>
      <c r="S22" s="134">
        <f>K22+1</f>
        <v>44822</v>
      </c>
      <c r="T22" s="135"/>
      <c r="U22" s="136"/>
      <c r="V22" s="136"/>
      <c r="W22" s="136"/>
      <c r="X22" s="136"/>
      <c r="Y22" s="136"/>
      <c r="Z22" s="137"/>
      <c r="AA22" s="65"/>
      <c r="AB22" s="103" t="s">
        <v>31</v>
      </c>
      <c r="AC22" s="104" t="s">
        <v>32</v>
      </c>
      <c r="AD22" s="65"/>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34">
        <f>I28+1</f>
        <v>44828</v>
      </c>
      <c r="L28" s="135"/>
      <c r="M28" s="136"/>
      <c r="N28" s="136"/>
      <c r="O28" s="136"/>
      <c r="P28" s="136"/>
      <c r="Q28" s="136"/>
      <c r="R28" s="137"/>
      <c r="S28" s="134">
        <f>K28+1</f>
        <v>44829</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34">
        <f>I34+1</f>
        <v>44835</v>
      </c>
      <c r="L34" s="135"/>
      <c r="M34" s="136"/>
      <c r="N34" s="136"/>
      <c r="O34" s="136"/>
      <c r="P34" s="136"/>
      <c r="Q34" s="136"/>
      <c r="R34" s="137"/>
      <c r="S34" s="134">
        <f>K34+1</f>
        <v>44836</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92" priority="3">
      <formula>MONTH(A10)&lt;&gt;MONTH($A$1)</formula>
    </cfRule>
    <cfRule type="expression" dxfId="91" priority="4">
      <formula>OR(WEEKDAY(A10,1)=1,WEEKDAY(A10,1)=7)</formula>
    </cfRule>
  </conditionalFormatting>
  <conditionalFormatting sqref="I10 I16 I22 I28 I34">
    <cfRule type="expression" dxfId="90" priority="1">
      <formula>MONTH(I10)&lt;&gt;MONTH($A$1)</formula>
    </cfRule>
    <cfRule type="expression" dxfId="89" priority="2">
      <formula>OR(WEEKDAY(I10,1)=1,WEEKDAY(I10,1)=7)</formula>
    </cfRule>
  </conditionalFormatting>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B2413-EFD6-4626-9C11-489A0F243027}">
  <dimension ref="A1:AD45"/>
  <sheetViews>
    <sheetView workbookViewId="0">
      <selection activeCell="AA9" sqref="AA9:AD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DATE(Настройка!D5,Настройка!D7+15,1)</f>
        <v>45231</v>
      </c>
      <c r="B1" s="123"/>
      <c r="C1" s="123"/>
      <c r="D1" s="123"/>
      <c r="E1" s="123"/>
      <c r="F1" s="123"/>
      <c r="G1" s="123"/>
      <c r="H1" s="123"/>
      <c r="I1" s="20"/>
      <c r="J1" s="20"/>
      <c r="K1" s="124">
        <f>DATE(YEAR(A1),MONTH(A1)-1,1)</f>
        <v>45200</v>
      </c>
      <c r="L1" s="124"/>
      <c r="M1" s="124"/>
      <c r="N1" s="124"/>
      <c r="O1" s="124"/>
      <c r="P1" s="124"/>
      <c r="Q1" s="124"/>
      <c r="S1" s="124">
        <f>DATE(YEAR(A1),MONTH(A1)+1,1)</f>
        <v>45261</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45200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45261</v>
      </c>
      <c r="X3" s="49">
        <f t="shared" si="1"/>
        <v>45262</v>
      </c>
      <c r="Y3" s="49">
        <f t="shared" si="1"/>
        <v>45263</v>
      </c>
    </row>
    <row r="4" spans="1:30" s="23" customFormat="1" ht="9" customHeight="1" x14ac:dyDescent="0.2">
      <c r="A4" s="123"/>
      <c r="B4" s="123"/>
      <c r="C4" s="123"/>
      <c r="D4" s="123"/>
      <c r="E4" s="123"/>
      <c r="F4" s="123"/>
      <c r="G4" s="123"/>
      <c r="H4" s="123"/>
      <c r="I4" s="20"/>
      <c r="J4" s="20"/>
      <c r="K4" s="49">
        <f t="shared" si="0"/>
        <v>45201</v>
      </c>
      <c r="L4" s="49">
        <f t="shared" si="0"/>
        <v>45202</v>
      </c>
      <c r="M4" s="49">
        <f t="shared" si="0"/>
        <v>45203</v>
      </c>
      <c r="N4" s="49">
        <f t="shared" si="0"/>
        <v>45204</v>
      </c>
      <c r="O4" s="49">
        <f t="shared" si="0"/>
        <v>45205</v>
      </c>
      <c r="P4" s="49">
        <f t="shared" si="0"/>
        <v>45206</v>
      </c>
      <c r="Q4" s="49">
        <f t="shared" si="0"/>
        <v>45207</v>
      </c>
      <c r="R4" s="50"/>
      <c r="S4" s="49">
        <f t="shared" si="1"/>
        <v>45264</v>
      </c>
      <c r="T4" s="49">
        <f t="shared" si="1"/>
        <v>45265</v>
      </c>
      <c r="U4" s="49">
        <f t="shared" si="1"/>
        <v>45266</v>
      </c>
      <c r="V4" s="49">
        <f t="shared" si="1"/>
        <v>45267</v>
      </c>
      <c r="W4" s="49">
        <f t="shared" si="1"/>
        <v>45268</v>
      </c>
      <c r="X4" s="49">
        <f t="shared" si="1"/>
        <v>45269</v>
      </c>
      <c r="Y4" s="49">
        <f t="shared" si="1"/>
        <v>45270</v>
      </c>
    </row>
    <row r="5" spans="1:30" s="23" customFormat="1" ht="9" customHeight="1" x14ac:dyDescent="0.2">
      <c r="A5" s="123"/>
      <c r="B5" s="123"/>
      <c r="C5" s="123"/>
      <c r="D5" s="123"/>
      <c r="E5" s="123"/>
      <c r="F5" s="123"/>
      <c r="G5" s="123"/>
      <c r="H5" s="123"/>
      <c r="I5" s="20"/>
      <c r="J5" s="20"/>
      <c r="K5" s="49">
        <f t="shared" si="0"/>
        <v>45208</v>
      </c>
      <c r="L5" s="49">
        <f t="shared" si="0"/>
        <v>45209</v>
      </c>
      <c r="M5" s="49">
        <f t="shared" si="0"/>
        <v>45210</v>
      </c>
      <c r="N5" s="49">
        <f t="shared" si="0"/>
        <v>45211</v>
      </c>
      <c r="O5" s="49">
        <f t="shared" si="0"/>
        <v>45212</v>
      </c>
      <c r="P5" s="49">
        <f t="shared" si="0"/>
        <v>45213</v>
      </c>
      <c r="Q5" s="49">
        <f t="shared" si="0"/>
        <v>45214</v>
      </c>
      <c r="R5" s="50"/>
      <c r="S5" s="49">
        <f t="shared" si="1"/>
        <v>45271</v>
      </c>
      <c r="T5" s="49">
        <f t="shared" si="1"/>
        <v>45272</v>
      </c>
      <c r="U5" s="49">
        <f t="shared" si="1"/>
        <v>45273</v>
      </c>
      <c r="V5" s="49">
        <f t="shared" si="1"/>
        <v>45274</v>
      </c>
      <c r="W5" s="49">
        <f t="shared" si="1"/>
        <v>45275</v>
      </c>
      <c r="X5" s="49">
        <f t="shared" si="1"/>
        <v>45276</v>
      </c>
      <c r="Y5" s="49">
        <f t="shared" si="1"/>
        <v>45277</v>
      </c>
    </row>
    <row r="6" spans="1:30" s="23" customFormat="1" ht="9" customHeight="1" x14ac:dyDescent="0.2">
      <c r="A6" s="123"/>
      <c r="B6" s="123"/>
      <c r="C6" s="123"/>
      <c r="D6" s="123"/>
      <c r="E6" s="123"/>
      <c r="F6" s="123"/>
      <c r="G6" s="123"/>
      <c r="H6" s="123"/>
      <c r="I6" s="20"/>
      <c r="J6" s="20"/>
      <c r="K6" s="49">
        <f t="shared" si="0"/>
        <v>45215</v>
      </c>
      <c r="L6" s="49">
        <f t="shared" si="0"/>
        <v>45216</v>
      </c>
      <c r="M6" s="49">
        <f t="shared" si="0"/>
        <v>45217</v>
      </c>
      <c r="N6" s="49">
        <f t="shared" si="0"/>
        <v>45218</v>
      </c>
      <c r="O6" s="49">
        <f t="shared" si="0"/>
        <v>45219</v>
      </c>
      <c r="P6" s="49">
        <f t="shared" si="0"/>
        <v>45220</v>
      </c>
      <c r="Q6" s="49">
        <f t="shared" si="0"/>
        <v>45221</v>
      </c>
      <c r="R6" s="50"/>
      <c r="S6" s="49">
        <f t="shared" si="1"/>
        <v>45278</v>
      </c>
      <c r="T6" s="49">
        <f t="shared" si="1"/>
        <v>45279</v>
      </c>
      <c r="U6" s="49">
        <f t="shared" si="1"/>
        <v>45280</v>
      </c>
      <c r="V6" s="49">
        <f t="shared" si="1"/>
        <v>45281</v>
      </c>
      <c r="W6" s="49">
        <f t="shared" si="1"/>
        <v>45282</v>
      </c>
      <c r="X6" s="49">
        <f t="shared" si="1"/>
        <v>45283</v>
      </c>
      <c r="Y6" s="49">
        <f t="shared" si="1"/>
        <v>45284</v>
      </c>
    </row>
    <row r="7" spans="1:30" s="23" customFormat="1" ht="9" customHeight="1" x14ac:dyDescent="0.2">
      <c r="A7" s="123"/>
      <c r="B7" s="123"/>
      <c r="C7" s="123"/>
      <c r="D7" s="123"/>
      <c r="E7" s="123"/>
      <c r="F7" s="123"/>
      <c r="G7" s="123"/>
      <c r="H7" s="123"/>
      <c r="I7" s="20"/>
      <c r="J7" s="20"/>
      <c r="K7" s="49">
        <f t="shared" si="0"/>
        <v>45222</v>
      </c>
      <c r="L7" s="49">
        <f t="shared" si="0"/>
        <v>45223</v>
      </c>
      <c r="M7" s="49">
        <f t="shared" si="0"/>
        <v>45224</v>
      </c>
      <c r="N7" s="49">
        <f t="shared" si="0"/>
        <v>45225</v>
      </c>
      <c r="O7" s="49">
        <f t="shared" si="0"/>
        <v>45226</v>
      </c>
      <c r="P7" s="49">
        <f t="shared" si="0"/>
        <v>45227</v>
      </c>
      <c r="Q7" s="49">
        <f t="shared" si="0"/>
        <v>45228</v>
      </c>
      <c r="R7" s="50"/>
      <c r="S7" s="49">
        <f t="shared" si="1"/>
        <v>45285</v>
      </c>
      <c r="T7" s="49">
        <f t="shared" si="1"/>
        <v>45286</v>
      </c>
      <c r="U7" s="49">
        <f t="shared" si="1"/>
        <v>45287</v>
      </c>
      <c r="V7" s="49">
        <f t="shared" si="1"/>
        <v>45288</v>
      </c>
      <c r="W7" s="49">
        <f t="shared" si="1"/>
        <v>45289</v>
      </c>
      <c r="X7" s="49">
        <f t="shared" si="1"/>
        <v>45290</v>
      </c>
      <c r="Y7" s="49">
        <f t="shared" si="1"/>
        <v>45291</v>
      </c>
    </row>
    <row r="8" spans="1:30" s="27" customFormat="1" ht="9" customHeight="1" thickBot="1" x14ac:dyDescent="0.25">
      <c r="A8" s="24"/>
      <c r="B8" s="24"/>
      <c r="C8" s="24"/>
      <c r="D8" s="24"/>
      <c r="E8" s="24"/>
      <c r="F8" s="24"/>
      <c r="G8" s="24"/>
      <c r="H8" s="24"/>
      <c r="I8" s="25"/>
      <c r="J8" s="25"/>
      <c r="K8" s="49">
        <f t="shared" si="0"/>
        <v>45229</v>
      </c>
      <c r="L8" s="49">
        <f t="shared" si="0"/>
        <v>45230</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45229</v>
      </c>
      <c r="B9" s="126"/>
      <c r="C9" s="126">
        <f>C10</f>
        <v>45230</v>
      </c>
      <c r="D9" s="126"/>
      <c r="E9" s="126">
        <f>E10</f>
        <v>45231</v>
      </c>
      <c r="F9" s="126"/>
      <c r="G9" s="126">
        <f>G10</f>
        <v>45232</v>
      </c>
      <c r="H9" s="126"/>
      <c r="I9" s="126">
        <f>I10</f>
        <v>45233</v>
      </c>
      <c r="J9" s="126"/>
      <c r="K9" s="126">
        <f>K10</f>
        <v>45234</v>
      </c>
      <c r="L9" s="126"/>
      <c r="M9" s="126"/>
      <c r="N9" s="126"/>
      <c r="O9" s="126"/>
      <c r="P9" s="126"/>
      <c r="Q9" s="126"/>
      <c r="R9" s="126"/>
      <c r="S9" s="126">
        <f>S10</f>
        <v>45235</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45229</v>
      </c>
      <c r="B10" s="47"/>
      <c r="C10" s="46">
        <f>A10+1</f>
        <v>45230</v>
      </c>
      <c r="D10" s="48"/>
      <c r="E10" s="46">
        <f>C10+1</f>
        <v>45231</v>
      </c>
      <c r="F10" s="48"/>
      <c r="G10" s="46">
        <f>E10+1</f>
        <v>45232</v>
      </c>
      <c r="H10" s="48"/>
      <c r="I10" s="46">
        <f>G10+1</f>
        <v>45233</v>
      </c>
      <c r="J10" s="48"/>
      <c r="K10" s="134">
        <f>I10+1</f>
        <v>45234</v>
      </c>
      <c r="L10" s="135"/>
      <c r="M10" s="136"/>
      <c r="N10" s="136"/>
      <c r="O10" s="136"/>
      <c r="P10" s="136"/>
      <c r="Q10" s="136"/>
      <c r="R10" s="137"/>
      <c r="S10" s="134">
        <f>K10+1</f>
        <v>45235</v>
      </c>
      <c r="T10" s="135"/>
      <c r="U10" s="136"/>
      <c r="V10" s="136"/>
      <c r="W10" s="136"/>
      <c r="X10" s="136"/>
      <c r="Y10" s="136"/>
      <c r="Z10" s="137"/>
      <c r="AA10" s="90"/>
      <c r="AB10" s="84" t="s">
        <v>19</v>
      </c>
      <c r="AC10" s="85">
        <f>SUM(AC11:AC15)</f>
        <v>26</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5</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3</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8</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8</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2</v>
      </c>
      <c r="AD15" s="93">
        <v>5</v>
      </c>
    </row>
    <row r="16" spans="1:30" s="28" customFormat="1" ht="18.75" x14ac:dyDescent="0.2">
      <c r="A16" s="46">
        <f>S10+1</f>
        <v>45236</v>
      </c>
      <c r="B16" s="47"/>
      <c r="C16" s="46">
        <f>A16+1</f>
        <v>45237</v>
      </c>
      <c r="D16" s="48"/>
      <c r="E16" s="46">
        <f>C16+1</f>
        <v>45238</v>
      </c>
      <c r="F16" s="48"/>
      <c r="G16" s="46">
        <f>E16+1</f>
        <v>45239</v>
      </c>
      <c r="H16" s="48"/>
      <c r="I16" s="46">
        <f>G16+1</f>
        <v>45240</v>
      </c>
      <c r="J16" s="48"/>
      <c r="K16" s="134">
        <f>I16+1</f>
        <v>45241</v>
      </c>
      <c r="L16" s="135"/>
      <c r="M16" s="136"/>
      <c r="N16" s="136"/>
      <c r="O16" s="136"/>
      <c r="P16" s="136"/>
      <c r="Q16" s="136"/>
      <c r="R16" s="137"/>
      <c r="S16" s="134">
        <f>K16+1</f>
        <v>45242</v>
      </c>
      <c r="T16" s="135"/>
      <c r="U16" s="136"/>
      <c r="V16" s="136"/>
      <c r="W16" s="136"/>
      <c r="X16" s="136"/>
      <c r="Y16" s="136"/>
      <c r="Z16" s="137"/>
      <c r="AA16" s="90"/>
      <c r="AB16" s="84" t="s">
        <v>20</v>
      </c>
      <c r="AC16" s="85">
        <f>VLOOKUP(MAX(AC11:AC15),AC11:AD15,2,0)</f>
        <v>3</v>
      </c>
      <c r="AD16" s="94">
        <f>VLOOKUP(AC16,AA11:AC15,3,0)</f>
        <v>8</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5</v>
      </c>
      <c r="AD17" s="94">
        <f>VLOOKUP(AC17,AA11:AC15,3,0)</f>
        <v>2</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5</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14</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3</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2</v>
      </c>
      <c r="AD21" s="97"/>
    </row>
    <row r="22" spans="1:30" s="28" customFormat="1" ht="18.75" x14ac:dyDescent="0.2">
      <c r="A22" s="46">
        <f>S16+1</f>
        <v>45243</v>
      </c>
      <c r="B22" s="47"/>
      <c r="C22" s="46">
        <f>A22+1</f>
        <v>45244</v>
      </c>
      <c r="D22" s="48"/>
      <c r="E22" s="46">
        <f>C22+1</f>
        <v>45245</v>
      </c>
      <c r="F22" s="48"/>
      <c r="G22" s="46">
        <f>E22+1</f>
        <v>45246</v>
      </c>
      <c r="H22" s="48"/>
      <c r="I22" s="46">
        <f>G22+1</f>
        <v>45247</v>
      </c>
      <c r="J22" s="48"/>
      <c r="K22" s="134">
        <f>I22+1</f>
        <v>45248</v>
      </c>
      <c r="L22" s="135"/>
      <c r="M22" s="136"/>
      <c r="N22" s="136"/>
      <c r="O22" s="136"/>
      <c r="P22" s="136"/>
      <c r="Q22" s="136"/>
      <c r="R22" s="137"/>
      <c r="S22" s="134">
        <f>K22+1</f>
        <v>45249</v>
      </c>
      <c r="T22" s="135"/>
      <c r="U22" s="136"/>
      <c r="V22" s="136"/>
      <c r="W22" s="136"/>
      <c r="X22" s="136"/>
      <c r="Y22" s="136"/>
      <c r="Z22" s="137"/>
      <c r="AB22" s="105" t="s">
        <v>31</v>
      </c>
      <c r="AC22" s="106" t="s">
        <v>44</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45250</v>
      </c>
      <c r="B28" s="47"/>
      <c r="C28" s="46">
        <f>A28+1</f>
        <v>45251</v>
      </c>
      <c r="D28" s="48"/>
      <c r="E28" s="46">
        <f>C28+1</f>
        <v>45252</v>
      </c>
      <c r="F28" s="48"/>
      <c r="G28" s="46">
        <f>E28+1</f>
        <v>45253</v>
      </c>
      <c r="H28" s="48"/>
      <c r="I28" s="46">
        <f>G28+1</f>
        <v>45254</v>
      </c>
      <c r="J28" s="48"/>
      <c r="K28" s="134">
        <f>I28+1</f>
        <v>45255</v>
      </c>
      <c r="L28" s="135"/>
      <c r="M28" s="136"/>
      <c r="N28" s="136"/>
      <c r="O28" s="136"/>
      <c r="P28" s="136"/>
      <c r="Q28" s="136"/>
      <c r="R28" s="137"/>
      <c r="S28" s="176">
        <f>K28+1</f>
        <v>45256</v>
      </c>
      <c r="T28" s="177"/>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45257</v>
      </c>
      <c r="B34" s="47"/>
      <c r="C34" s="46">
        <f>A34+1</f>
        <v>45258</v>
      </c>
      <c r="D34" s="48"/>
      <c r="E34" s="46">
        <f>C34+1</f>
        <v>45259</v>
      </c>
      <c r="F34" s="48"/>
      <c r="G34" s="46">
        <f>E34+1</f>
        <v>45260</v>
      </c>
      <c r="H34" s="31"/>
      <c r="I34" s="46">
        <f>G34+1</f>
        <v>45261</v>
      </c>
      <c r="J34" s="31"/>
      <c r="K34" s="134">
        <f>I34+1</f>
        <v>45262</v>
      </c>
      <c r="L34" s="135"/>
      <c r="M34" s="136"/>
      <c r="N34" s="136"/>
      <c r="O34" s="136"/>
      <c r="P34" s="136"/>
      <c r="Q34" s="136"/>
      <c r="R34" s="137"/>
      <c r="S34" s="134">
        <f>K34+1</f>
        <v>45263</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45264</v>
      </c>
      <c r="B40" s="30"/>
      <c r="C40" s="29">
        <f>A40+1</f>
        <v>45265</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8" priority="3">
      <formula>MONTH(A10)&lt;&gt;MONTH($A$1)</formula>
    </cfRule>
    <cfRule type="expression" dxfId="27" priority="4">
      <formula>OR(WEEKDAY(A10,1)=1,WEEKDAY(A10,1)=7)</formula>
    </cfRule>
  </conditionalFormatting>
  <conditionalFormatting sqref="I10 I16 I22 I28 I34">
    <cfRule type="expression" dxfId="26" priority="1">
      <formula>MONTH(I10)&lt;&gt;MONTH($A$1)</formula>
    </cfRule>
    <cfRule type="expression" dxfId="25" priority="2">
      <formula>OR(WEEKDAY(I10,1)=1,WEEKDAY(I10,1)=7)</formula>
    </cfRule>
  </conditionalFormatting>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DFA9B-8AAB-4529-9019-69B8BD853B4F}">
  <dimension ref="A1:AD45"/>
  <sheetViews>
    <sheetView topLeftCell="A7" workbookViewId="0">
      <selection activeCell="AF28" sqref="AF28"/>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2" style="39" bestFit="1" customWidth="1"/>
    <col min="28" max="28" width="41.7109375" style="39" bestFit="1" customWidth="1"/>
    <col min="29" max="29" width="9.140625" style="39"/>
    <col min="30" max="30" width="17.42578125" style="39" customWidth="1"/>
    <col min="31" max="16384" width="9.140625" style="39"/>
  </cols>
  <sheetData>
    <row r="1" spans="1:30" s="21" customFormat="1" ht="15" customHeight="1" x14ac:dyDescent="0.2">
      <c r="A1" s="123">
        <f>DATE(Настройка!D5,Настройка!D7+16,1)</f>
        <v>45261</v>
      </c>
      <c r="B1" s="123"/>
      <c r="C1" s="123"/>
      <c r="D1" s="123"/>
      <c r="E1" s="123"/>
      <c r="F1" s="123"/>
      <c r="G1" s="123"/>
      <c r="H1" s="123"/>
      <c r="I1" s="20"/>
      <c r="J1" s="20"/>
      <c r="K1" s="124">
        <f>DATE(YEAR(A1),MONTH(A1)-1,1)</f>
        <v>45231</v>
      </c>
      <c r="L1" s="124"/>
      <c r="M1" s="124"/>
      <c r="N1" s="124"/>
      <c r="O1" s="124"/>
      <c r="P1" s="124"/>
      <c r="Q1" s="124"/>
      <c r="S1" s="124">
        <f>DATE(YEAR(A1),MONTH(A1)+1,1)</f>
        <v>45292</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45231</v>
      </c>
      <c r="N3" s="49">
        <f t="shared" si="0"/>
        <v>45232</v>
      </c>
      <c r="O3" s="49">
        <f t="shared" si="0"/>
        <v>45233</v>
      </c>
      <c r="P3" s="49">
        <f t="shared" si="0"/>
        <v>45234</v>
      </c>
      <c r="Q3" s="49">
        <f t="shared" si="0"/>
        <v>45235</v>
      </c>
      <c r="R3" s="50"/>
      <c r="S3" s="49">
        <f t="shared" ref="S3:Y8" si="1">IF(MONTH($S$1)&lt;&gt;MONTH($S$1-(WEEKDAY($S$1,1)-(день_начала-1))-IF((WEEKDAY($S$1,1)-(день_начала-1))&lt;=0,7,0)+(ROW(S3)-ROW($S$3))*7+(COLUMN(S3)-COLUMN($S$3)+1)),"",$S$1-(WEEKDAY($S$1,1)-(день_начала-1))-IF((WEEKDAY($S$1,1)-(день_начала-1))&lt;=0,7,0)+(ROW(S3)-ROW($S$3))*7+(COLUMN(S3)-COLUMN($S$3)+1))</f>
        <v>45292</v>
      </c>
      <c r="T3" s="49">
        <f t="shared" si="1"/>
        <v>45293</v>
      </c>
      <c r="U3" s="49">
        <f t="shared" si="1"/>
        <v>45294</v>
      </c>
      <c r="V3" s="49">
        <f t="shared" si="1"/>
        <v>45295</v>
      </c>
      <c r="W3" s="49">
        <f t="shared" si="1"/>
        <v>45296</v>
      </c>
      <c r="X3" s="49">
        <f t="shared" si="1"/>
        <v>45297</v>
      </c>
      <c r="Y3" s="49">
        <f t="shared" si="1"/>
        <v>45298</v>
      </c>
    </row>
    <row r="4" spans="1:30" s="23" customFormat="1" ht="9" customHeight="1" x14ac:dyDescent="0.2">
      <c r="A4" s="123"/>
      <c r="B4" s="123"/>
      <c r="C4" s="123"/>
      <c r="D4" s="123"/>
      <c r="E4" s="123"/>
      <c r="F4" s="123"/>
      <c r="G4" s="123"/>
      <c r="H4" s="123"/>
      <c r="I4" s="20"/>
      <c r="J4" s="20"/>
      <c r="K4" s="49">
        <f t="shared" si="0"/>
        <v>45236</v>
      </c>
      <c r="L4" s="49">
        <f t="shared" si="0"/>
        <v>45237</v>
      </c>
      <c r="M4" s="49">
        <f t="shared" si="0"/>
        <v>45238</v>
      </c>
      <c r="N4" s="49">
        <f t="shared" si="0"/>
        <v>45239</v>
      </c>
      <c r="O4" s="49">
        <f t="shared" si="0"/>
        <v>45240</v>
      </c>
      <c r="P4" s="49">
        <f t="shared" si="0"/>
        <v>45241</v>
      </c>
      <c r="Q4" s="49">
        <f t="shared" si="0"/>
        <v>45242</v>
      </c>
      <c r="R4" s="50"/>
      <c r="S4" s="49">
        <f t="shared" si="1"/>
        <v>45299</v>
      </c>
      <c r="T4" s="49">
        <f t="shared" si="1"/>
        <v>45300</v>
      </c>
      <c r="U4" s="49">
        <f t="shared" si="1"/>
        <v>45301</v>
      </c>
      <c r="V4" s="49">
        <f t="shared" si="1"/>
        <v>45302</v>
      </c>
      <c r="W4" s="49">
        <f t="shared" si="1"/>
        <v>45303</v>
      </c>
      <c r="X4" s="49">
        <f t="shared" si="1"/>
        <v>45304</v>
      </c>
      <c r="Y4" s="49">
        <f t="shared" si="1"/>
        <v>45305</v>
      </c>
    </row>
    <row r="5" spans="1:30" s="23" customFormat="1" ht="9" customHeight="1" x14ac:dyDescent="0.2">
      <c r="A5" s="123"/>
      <c r="B5" s="123"/>
      <c r="C5" s="123"/>
      <c r="D5" s="123"/>
      <c r="E5" s="123"/>
      <c r="F5" s="123"/>
      <c r="G5" s="123"/>
      <c r="H5" s="123"/>
      <c r="I5" s="20"/>
      <c r="J5" s="20"/>
      <c r="K5" s="49">
        <f t="shared" si="0"/>
        <v>45243</v>
      </c>
      <c r="L5" s="49">
        <f t="shared" si="0"/>
        <v>45244</v>
      </c>
      <c r="M5" s="49">
        <f t="shared" si="0"/>
        <v>45245</v>
      </c>
      <c r="N5" s="49">
        <f t="shared" si="0"/>
        <v>45246</v>
      </c>
      <c r="O5" s="49">
        <f t="shared" si="0"/>
        <v>45247</v>
      </c>
      <c r="P5" s="49">
        <f t="shared" si="0"/>
        <v>45248</v>
      </c>
      <c r="Q5" s="49">
        <f t="shared" si="0"/>
        <v>45249</v>
      </c>
      <c r="R5" s="50"/>
      <c r="S5" s="49">
        <f t="shared" si="1"/>
        <v>45306</v>
      </c>
      <c r="T5" s="49">
        <f t="shared" si="1"/>
        <v>45307</v>
      </c>
      <c r="U5" s="49">
        <f t="shared" si="1"/>
        <v>45308</v>
      </c>
      <c r="V5" s="49">
        <f t="shared" si="1"/>
        <v>45309</v>
      </c>
      <c r="W5" s="49">
        <f t="shared" si="1"/>
        <v>45310</v>
      </c>
      <c r="X5" s="49">
        <f t="shared" si="1"/>
        <v>45311</v>
      </c>
      <c r="Y5" s="49">
        <f t="shared" si="1"/>
        <v>45312</v>
      </c>
    </row>
    <row r="6" spans="1:30" s="23" customFormat="1" ht="9" customHeight="1" x14ac:dyDescent="0.2">
      <c r="A6" s="123"/>
      <c r="B6" s="123"/>
      <c r="C6" s="123"/>
      <c r="D6" s="123"/>
      <c r="E6" s="123"/>
      <c r="F6" s="123"/>
      <c r="G6" s="123"/>
      <c r="H6" s="123"/>
      <c r="I6" s="20"/>
      <c r="J6" s="20"/>
      <c r="K6" s="49">
        <f t="shared" si="0"/>
        <v>45250</v>
      </c>
      <c r="L6" s="49">
        <f t="shared" si="0"/>
        <v>45251</v>
      </c>
      <c r="M6" s="49">
        <f t="shared" si="0"/>
        <v>45252</v>
      </c>
      <c r="N6" s="49">
        <f t="shared" si="0"/>
        <v>45253</v>
      </c>
      <c r="O6" s="49">
        <f t="shared" si="0"/>
        <v>45254</v>
      </c>
      <c r="P6" s="49">
        <f t="shared" si="0"/>
        <v>45255</v>
      </c>
      <c r="Q6" s="49">
        <f t="shared" si="0"/>
        <v>45256</v>
      </c>
      <c r="R6" s="50"/>
      <c r="S6" s="49">
        <f t="shared" si="1"/>
        <v>45313</v>
      </c>
      <c r="T6" s="49">
        <f t="shared" si="1"/>
        <v>45314</v>
      </c>
      <c r="U6" s="49">
        <f t="shared" si="1"/>
        <v>45315</v>
      </c>
      <c r="V6" s="49">
        <f t="shared" si="1"/>
        <v>45316</v>
      </c>
      <c r="W6" s="49">
        <f t="shared" si="1"/>
        <v>45317</v>
      </c>
      <c r="X6" s="49">
        <f t="shared" si="1"/>
        <v>45318</v>
      </c>
      <c r="Y6" s="49">
        <f t="shared" si="1"/>
        <v>45319</v>
      </c>
    </row>
    <row r="7" spans="1:30" s="23" customFormat="1" ht="9" customHeight="1" x14ac:dyDescent="0.2">
      <c r="A7" s="123"/>
      <c r="B7" s="123"/>
      <c r="C7" s="123"/>
      <c r="D7" s="123"/>
      <c r="E7" s="123"/>
      <c r="F7" s="123"/>
      <c r="G7" s="123"/>
      <c r="H7" s="123"/>
      <c r="I7" s="20"/>
      <c r="J7" s="20"/>
      <c r="K7" s="49">
        <f t="shared" si="0"/>
        <v>45257</v>
      </c>
      <c r="L7" s="49">
        <f t="shared" si="0"/>
        <v>45258</v>
      </c>
      <c r="M7" s="49">
        <f t="shared" si="0"/>
        <v>45259</v>
      </c>
      <c r="N7" s="49">
        <f t="shared" si="0"/>
        <v>45260</v>
      </c>
      <c r="O7" s="49" t="str">
        <f t="shared" si="0"/>
        <v/>
      </c>
      <c r="P7" s="49" t="str">
        <f t="shared" si="0"/>
        <v/>
      </c>
      <c r="Q7" s="49" t="str">
        <f t="shared" si="0"/>
        <v/>
      </c>
      <c r="R7" s="50"/>
      <c r="S7" s="49">
        <f t="shared" si="1"/>
        <v>45320</v>
      </c>
      <c r="T7" s="49">
        <f t="shared" si="1"/>
        <v>45321</v>
      </c>
      <c r="U7" s="49">
        <f t="shared" si="1"/>
        <v>45322</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45257</v>
      </c>
      <c r="B9" s="126"/>
      <c r="C9" s="126">
        <f>C10</f>
        <v>45258</v>
      </c>
      <c r="D9" s="126"/>
      <c r="E9" s="126">
        <f>E10</f>
        <v>45259</v>
      </c>
      <c r="F9" s="126"/>
      <c r="G9" s="126">
        <f>G10</f>
        <v>45260</v>
      </c>
      <c r="H9" s="126"/>
      <c r="I9" s="126">
        <f>I10</f>
        <v>45261</v>
      </c>
      <c r="J9" s="126"/>
      <c r="K9" s="126">
        <f>K10</f>
        <v>45262</v>
      </c>
      <c r="L9" s="126"/>
      <c r="M9" s="126"/>
      <c r="N9" s="126"/>
      <c r="O9" s="126"/>
      <c r="P9" s="126"/>
      <c r="Q9" s="126"/>
      <c r="R9" s="126"/>
      <c r="S9" s="126">
        <f>S10</f>
        <v>45263</v>
      </c>
      <c r="T9" s="126"/>
      <c r="U9" s="126"/>
      <c r="V9" s="126"/>
      <c r="W9" s="126"/>
      <c r="X9" s="126"/>
      <c r="Y9" s="126"/>
      <c r="Z9" s="127"/>
      <c r="AA9" s="86"/>
      <c r="AB9" s="87" t="s">
        <v>18</v>
      </c>
      <c r="AC9" s="88"/>
      <c r="AD9" s="89"/>
    </row>
    <row r="10" spans="1:30" s="28" customFormat="1" ht="18.75" x14ac:dyDescent="0.2">
      <c r="A10" s="52">
        <f>$A$1-(WEEKDAY($A$1,1)-(день_начала-1))-IF((WEEKDAY($A$1,1)-(день_начала-1))&lt;=0,7,0)+1</f>
        <v>45257</v>
      </c>
      <c r="B10" s="47"/>
      <c r="C10" s="52">
        <f>A10+1</f>
        <v>45258</v>
      </c>
      <c r="D10" s="48"/>
      <c r="E10" s="52">
        <f>C10+1</f>
        <v>45259</v>
      </c>
      <c r="F10" s="48"/>
      <c r="G10" s="52">
        <f>E10+1</f>
        <v>45260</v>
      </c>
      <c r="H10" s="48"/>
      <c r="I10" s="52">
        <f>G10+1</f>
        <v>45261</v>
      </c>
      <c r="J10" s="48"/>
      <c r="K10" s="134">
        <f>I10+1</f>
        <v>45262</v>
      </c>
      <c r="L10" s="135"/>
      <c r="M10" s="136"/>
      <c r="N10" s="136"/>
      <c r="O10" s="136"/>
      <c r="P10" s="136"/>
      <c r="Q10" s="136"/>
      <c r="R10" s="137"/>
      <c r="S10" s="134">
        <f>K10+1</f>
        <v>45263</v>
      </c>
      <c r="T10" s="135"/>
      <c r="U10" s="136"/>
      <c r="V10" s="136"/>
      <c r="W10" s="136"/>
      <c r="X10" s="136"/>
      <c r="Y10" s="136"/>
      <c r="Z10" s="137"/>
      <c r="AA10" s="90"/>
      <c r="AB10" s="84" t="s">
        <v>19</v>
      </c>
      <c r="AC10" s="85">
        <v>29</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2</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9</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6</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6</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4</v>
      </c>
      <c r="AD15" s="93">
        <v>5</v>
      </c>
    </row>
    <row r="16" spans="1:30" s="28" customFormat="1" ht="18.75" x14ac:dyDescent="0.2">
      <c r="A16" s="52">
        <f>S10+1</f>
        <v>45264</v>
      </c>
      <c r="B16" s="47"/>
      <c r="C16" s="52">
        <f>A16+1</f>
        <v>45265</v>
      </c>
      <c r="D16" s="48"/>
      <c r="E16" s="52">
        <f>C16+1</f>
        <v>45266</v>
      </c>
      <c r="F16" s="48"/>
      <c r="G16" s="52">
        <f>E16+1</f>
        <v>45267</v>
      </c>
      <c r="H16" s="48"/>
      <c r="I16" s="52">
        <f>G16+1</f>
        <v>45268</v>
      </c>
      <c r="J16" s="48"/>
      <c r="K16" s="134">
        <f>I16+1</f>
        <v>45269</v>
      </c>
      <c r="L16" s="135"/>
      <c r="M16" s="136"/>
      <c r="N16" s="136"/>
      <c r="O16" s="136"/>
      <c r="P16" s="136"/>
      <c r="Q16" s="136"/>
      <c r="R16" s="137"/>
      <c r="S16" s="134">
        <f>K16+1</f>
        <v>45270</v>
      </c>
      <c r="T16" s="135"/>
      <c r="U16" s="136"/>
      <c r="V16" s="136"/>
      <c r="W16" s="136"/>
      <c r="X16" s="136"/>
      <c r="Y16" s="136"/>
      <c r="Z16" s="137"/>
      <c r="AA16" s="90"/>
      <c r="AB16" s="84" t="s">
        <v>20</v>
      </c>
      <c r="AC16" s="85">
        <v>2</v>
      </c>
      <c r="AD16" s="94">
        <f>VLOOKUP(AC16,AA11:AC15,3,0)</f>
        <v>9</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v>1</v>
      </c>
      <c r="AD17" s="94">
        <f>VLOOKUP(AC17,AA11:AC15,3,0)</f>
        <v>2</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6</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v>19</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5</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52">
        <f>S16+1</f>
        <v>45271</v>
      </c>
      <c r="B22" s="47"/>
      <c r="C22" s="52">
        <f>A22+1</f>
        <v>45272</v>
      </c>
      <c r="D22" s="48"/>
      <c r="E22" s="52">
        <f>C22+1</f>
        <v>45273</v>
      </c>
      <c r="F22" s="48"/>
      <c r="G22" s="52">
        <f>E22+1</f>
        <v>45274</v>
      </c>
      <c r="H22" s="48"/>
      <c r="I22" s="52">
        <f>G22+1</f>
        <v>45275</v>
      </c>
      <c r="J22" s="48"/>
      <c r="K22" s="134">
        <f>I22+1</f>
        <v>45276</v>
      </c>
      <c r="L22" s="135"/>
      <c r="M22" s="136"/>
      <c r="N22" s="136"/>
      <c r="O22" s="136"/>
      <c r="P22" s="136"/>
      <c r="Q22" s="136"/>
      <c r="R22" s="137"/>
      <c r="S22" s="134">
        <f>K22+1</f>
        <v>45277</v>
      </c>
      <c r="T22" s="135"/>
      <c r="U22" s="136"/>
      <c r="V22" s="136"/>
      <c r="W22" s="136"/>
      <c r="X22" s="136"/>
      <c r="Y22" s="136"/>
      <c r="Z22" s="137"/>
      <c r="AB22" s="105" t="s">
        <v>31</v>
      </c>
      <c r="AC22" s="106" t="s">
        <v>59</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52">
        <f>S22+1</f>
        <v>45278</v>
      </c>
      <c r="B28" s="47"/>
      <c r="C28" s="52">
        <f>A28+1</f>
        <v>45279</v>
      </c>
      <c r="D28" s="48"/>
      <c r="E28" s="52">
        <f>C28+1</f>
        <v>45280</v>
      </c>
      <c r="F28" s="48"/>
      <c r="G28" s="52">
        <f>E28+1</f>
        <v>45281</v>
      </c>
      <c r="H28" s="48"/>
      <c r="I28" s="52">
        <f>G28+1</f>
        <v>45282</v>
      </c>
      <c r="J28" s="48"/>
      <c r="K28" s="134">
        <f>I28+1</f>
        <v>45283</v>
      </c>
      <c r="L28" s="135"/>
      <c r="M28" s="136"/>
      <c r="N28" s="136"/>
      <c r="O28" s="136"/>
      <c r="P28" s="136"/>
      <c r="Q28" s="136"/>
      <c r="R28" s="137"/>
      <c r="S28" s="134">
        <f>K28+1</f>
        <v>45284</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52">
        <f>S28+1</f>
        <v>45285</v>
      </c>
      <c r="B34" s="47"/>
      <c r="C34" s="52">
        <f>A34+1</f>
        <v>45286</v>
      </c>
      <c r="D34" s="48"/>
      <c r="E34" s="52">
        <f>C34+1</f>
        <v>45287</v>
      </c>
      <c r="F34" s="48"/>
      <c r="G34" s="52">
        <f>E34+1</f>
        <v>45288</v>
      </c>
      <c r="H34" s="34"/>
      <c r="I34" s="52">
        <f>G34+1</f>
        <v>45289</v>
      </c>
      <c r="J34" s="34"/>
      <c r="K34" s="134">
        <f>I34+1</f>
        <v>45290</v>
      </c>
      <c r="L34" s="135"/>
      <c r="M34" s="136"/>
      <c r="N34" s="136"/>
      <c r="O34" s="136"/>
      <c r="P34" s="136"/>
      <c r="Q34" s="136"/>
      <c r="R34" s="137"/>
      <c r="S34" s="134">
        <f>K34+1</f>
        <v>45291</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32">
        <f>S34+1</f>
        <v>45292</v>
      </c>
      <c r="B40" s="33"/>
      <c r="C40" s="32">
        <f>A40+1</f>
        <v>45293</v>
      </c>
      <c r="D40" s="34"/>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24" priority="3">
      <formula>MONTH(A10)&lt;&gt;MONTH($A$1)</formula>
    </cfRule>
    <cfRule type="expression" dxfId="23" priority="4">
      <formula>OR(WEEKDAY(A10,1)=1,WEEKDAY(A10,1)=7)</formula>
    </cfRule>
  </conditionalFormatting>
  <conditionalFormatting sqref="I10 I16 I22 I28 I34">
    <cfRule type="expression" dxfId="22" priority="1">
      <formula>MONTH(I10)&lt;&gt;MONTH($A$1)</formula>
    </cfRule>
    <cfRule type="expression" dxfId="21" priority="2">
      <formula>OR(WEEKDAY(I10,1)=1,WEEKDAY(I10,1)=7)</formula>
    </cfRule>
  </conditionalFormatting>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892B7-C22E-41C6-88E7-46EA350CF284}">
  <dimension ref="A1:AD45"/>
  <sheetViews>
    <sheetView topLeftCell="G6" workbookViewId="0">
      <selection activeCell="AC11" sqref="AC1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29" width="5.42578125" style="39" customWidth="1"/>
    <col min="30" max="16384" width="9.140625" style="39"/>
  </cols>
  <sheetData>
    <row r="1" spans="1:30" s="21" customFormat="1" ht="15" customHeight="1" x14ac:dyDescent="0.2">
      <c r="A1" s="123">
        <f>DATE(Настройка!D5,Настройка!D7+17,1)</f>
        <v>45292</v>
      </c>
      <c r="B1" s="123"/>
      <c r="C1" s="123"/>
      <c r="D1" s="123"/>
      <c r="E1" s="123"/>
      <c r="F1" s="123"/>
      <c r="G1" s="123"/>
      <c r="H1" s="123"/>
      <c r="I1" s="20"/>
      <c r="J1" s="20"/>
      <c r="K1" s="124">
        <f>DATE(YEAR(A1),MONTH(A1)-1,1)</f>
        <v>45261</v>
      </c>
      <c r="L1" s="124"/>
      <c r="M1" s="124"/>
      <c r="N1" s="124"/>
      <c r="O1" s="124"/>
      <c r="P1" s="124"/>
      <c r="Q1" s="124"/>
      <c r="S1" s="124">
        <f>DATE(YEAR(A1),MONTH(A1)+1,1)</f>
        <v>45323</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45261</v>
      </c>
      <c r="P3" s="49">
        <f t="shared" si="0"/>
        <v>45262</v>
      </c>
      <c r="Q3" s="49">
        <f t="shared" si="0"/>
        <v>45263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45323</v>
      </c>
      <c r="W3" s="49">
        <f t="shared" si="1"/>
        <v>45324</v>
      </c>
      <c r="X3" s="49">
        <f t="shared" si="1"/>
        <v>45325</v>
      </c>
      <c r="Y3" s="49">
        <f t="shared" si="1"/>
        <v>45326</v>
      </c>
    </row>
    <row r="4" spans="1:30" s="23" customFormat="1" ht="9" customHeight="1" x14ac:dyDescent="0.2">
      <c r="A4" s="123"/>
      <c r="B4" s="123"/>
      <c r="C4" s="123"/>
      <c r="D4" s="123"/>
      <c r="E4" s="123"/>
      <c r="F4" s="123"/>
      <c r="G4" s="123"/>
      <c r="H4" s="123"/>
      <c r="I4" s="20"/>
      <c r="J4" s="20"/>
      <c r="K4" s="49">
        <f t="shared" si="0"/>
        <v>45264</v>
      </c>
      <c r="L4" s="49">
        <f t="shared" si="0"/>
        <v>45265</v>
      </c>
      <c r="M4" s="49">
        <f t="shared" si="0"/>
        <v>45266</v>
      </c>
      <c r="N4" s="49">
        <f t="shared" si="0"/>
        <v>45267</v>
      </c>
      <c r="O4" s="49">
        <f t="shared" si="0"/>
        <v>45268</v>
      </c>
      <c r="P4" s="49">
        <f t="shared" si="0"/>
        <v>45269</v>
      </c>
      <c r="Q4" s="49">
        <f t="shared" si="0"/>
        <v>45270</v>
      </c>
      <c r="R4" s="50"/>
      <c r="S4" s="49">
        <f t="shared" si="1"/>
        <v>45327</v>
      </c>
      <c r="T4" s="49">
        <f t="shared" si="1"/>
        <v>45328</v>
      </c>
      <c r="U4" s="49">
        <f t="shared" si="1"/>
        <v>45329</v>
      </c>
      <c r="V4" s="49">
        <f t="shared" si="1"/>
        <v>45330</v>
      </c>
      <c r="W4" s="49">
        <f t="shared" si="1"/>
        <v>45331</v>
      </c>
      <c r="X4" s="49">
        <f t="shared" si="1"/>
        <v>45332</v>
      </c>
      <c r="Y4" s="49">
        <f t="shared" si="1"/>
        <v>45333</v>
      </c>
    </row>
    <row r="5" spans="1:30" s="23" customFormat="1" ht="9" customHeight="1" x14ac:dyDescent="0.2">
      <c r="A5" s="123"/>
      <c r="B5" s="123"/>
      <c r="C5" s="123"/>
      <c r="D5" s="123"/>
      <c r="E5" s="123"/>
      <c r="F5" s="123"/>
      <c r="G5" s="123"/>
      <c r="H5" s="123"/>
      <c r="I5" s="20"/>
      <c r="J5" s="20"/>
      <c r="K5" s="49">
        <f t="shared" si="0"/>
        <v>45271</v>
      </c>
      <c r="L5" s="49">
        <f t="shared" si="0"/>
        <v>45272</v>
      </c>
      <c r="M5" s="49">
        <f t="shared" si="0"/>
        <v>45273</v>
      </c>
      <c r="N5" s="49">
        <f t="shared" si="0"/>
        <v>45274</v>
      </c>
      <c r="O5" s="49">
        <f t="shared" si="0"/>
        <v>45275</v>
      </c>
      <c r="P5" s="49">
        <f t="shared" si="0"/>
        <v>45276</v>
      </c>
      <c r="Q5" s="49">
        <f t="shared" si="0"/>
        <v>45277</v>
      </c>
      <c r="R5" s="50"/>
      <c r="S5" s="49">
        <f t="shared" si="1"/>
        <v>45334</v>
      </c>
      <c r="T5" s="49">
        <f t="shared" si="1"/>
        <v>45335</v>
      </c>
      <c r="U5" s="49">
        <f t="shared" si="1"/>
        <v>45336</v>
      </c>
      <c r="V5" s="49">
        <f t="shared" si="1"/>
        <v>45337</v>
      </c>
      <c r="W5" s="49">
        <f t="shared" si="1"/>
        <v>45338</v>
      </c>
      <c r="X5" s="49">
        <f t="shared" si="1"/>
        <v>45339</v>
      </c>
      <c r="Y5" s="49">
        <f t="shared" si="1"/>
        <v>45340</v>
      </c>
    </row>
    <row r="6" spans="1:30" s="23" customFormat="1" ht="9" customHeight="1" x14ac:dyDescent="0.2">
      <c r="A6" s="123"/>
      <c r="B6" s="123"/>
      <c r="C6" s="123"/>
      <c r="D6" s="123"/>
      <c r="E6" s="123"/>
      <c r="F6" s="123"/>
      <c r="G6" s="123"/>
      <c r="H6" s="123"/>
      <c r="I6" s="20"/>
      <c r="J6" s="20"/>
      <c r="K6" s="49">
        <f t="shared" si="0"/>
        <v>45278</v>
      </c>
      <c r="L6" s="49">
        <f t="shared" si="0"/>
        <v>45279</v>
      </c>
      <c r="M6" s="49">
        <f t="shared" si="0"/>
        <v>45280</v>
      </c>
      <c r="N6" s="49">
        <f t="shared" si="0"/>
        <v>45281</v>
      </c>
      <c r="O6" s="49">
        <f t="shared" si="0"/>
        <v>45282</v>
      </c>
      <c r="P6" s="49">
        <f t="shared" si="0"/>
        <v>45283</v>
      </c>
      <c r="Q6" s="49">
        <f t="shared" si="0"/>
        <v>45284</v>
      </c>
      <c r="R6" s="50"/>
      <c r="S6" s="49">
        <f t="shared" si="1"/>
        <v>45341</v>
      </c>
      <c r="T6" s="49">
        <f t="shared" si="1"/>
        <v>45342</v>
      </c>
      <c r="U6" s="49">
        <f t="shared" si="1"/>
        <v>45343</v>
      </c>
      <c r="V6" s="49">
        <f t="shared" si="1"/>
        <v>45344</v>
      </c>
      <c r="W6" s="49">
        <f t="shared" si="1"/>
        <v>45345</v>
      </c>
      <c r="X6" s="49">
        <f t="shared" si="1"/>
        <v>45346</v>
      </c>
      <c r="Y6" s="49">
        <f t="shared" si="1"/>
        <v>45347</v>
      </c>
    </row>
    <row r="7" spans="1:30" s="23" customFormat="1" ht="9" customHeight="1" x14ac:dyDescent="0.2">
      <c r="A7" s="123"/>
      <c r="B7" s="123"/>
      <c r="C7" s="123"/>
      <c r="D7" s="123"/>
      <c r="E7" s="123"/>
      <c r="F7" s="123"/>
      <c r="G7" s="123"/>
      <c r="H7" s="123"/>
      <c r="I7" s="20"/>
      <c r="J7" s="20"/>
      <c r="K7" s="49">
        <f t="shared" si="0"/>
        <v>45285</v>
      </c>
      <c r="L7" s="49">
        <f t="shared" si="0"/>
        <v>45286</v>
      </c>
      <c r="M7" s="49">
        <f t="shared" si="0"/>
        <v>45287</v>
      </c>
      <c r="N7" s="49">
        <f t="shared" si="0"/>
        <v>45288</v>
      </c>
      <c r="O7" s="49">
        <f t="shared" si="0"/>
        <v>45289</v>
      </c>
      <c r="P7" s="49">
        <f t="shared" si="0"/>
        <v>45290</v>
      </c>
      <c r="Q7" s="49">
        <f t="shared" si="0"/>
        <v>45291</v>
      </c>
      <c r="R7" s="50"/>
      <c r="S7" s="49">
        <f t="shared" si="1"/>
        <v>45348</v>
      </c>
      <c r="T7" s="49">
        <f t="shared" si="1"/>
        <v>45349</v>
      </c>
      <c r="U7" s="49">
        <f t="shared" si="1"/>
        <v>45350</v>
      </c>
      <c r="V7" s="49">
        <f t="shared" si="1"/>
        <v>45351</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45292</v>
      </c>
      <c r="B9" s="126"/>
      <c r="C9" s="126">
        <f>C10</f>
        <v>45293</v>
      </c>
      <c r="D9" s="126"/>
      <c r="E9" s="126">
        <f>E10</f>
        <v>45294</v>
      </c>
      <c r="F9" s="126"/>
      <c r="G9" s="126">
        <f>G10</f>
        <v>45295</v>
      </c>
      <c r="H9" s="126"/>
      <c r="I9" s="126">
        <f>I10</f>
        <v>45296</v>
      </c>
      <c r="J9" s="126"/>
      <c r="K9" s="126">
        <f>K10</f>
        <v>45297</v>
      </c>
      <c r="L9" s="126"/>
      <c r="M9" s="126"/>
      <c r="N9" s="126"/>
      <c r="O9" s="126"/>
      <c r="P9" s="126"/>
      <c r="Q9" s="126"/>
      <c r="R9" s="126"/>
      <c r="S9" s="126">
        <f>S10</f>
        <v>45298</v>
      </c>
      <c r="T9" s="126"/>
      <c r="U9" s="126"/>
      <c r="V9" s="126"/>
      <c r="W9" s="126"/>
      <c r="X9" s="126"/>
      <c r="Y9" s="126"/>
      <c r="Z9" s="127"/>
      <c r="AA9" s="115">
        <f>IF(AC19+AC20*2+AC21*3=AC10,1,0)</f>
        <v>1</v>
      </c>
      <c r="AB9" s="87" t="s">
        <v>18</v>
      </c>
      <c r="AC9" s="88"/>
      <c r="AD9" s="89"/>
    </row>
    <row r="10" spans="1:30" s="28" customFormat="1" ht="18.75" x14ac:dyDescent="0.2">
      <c r="A10" s="102">
        <f>$A$1-(WEEKDAY($A$1,1)-(день_начала-1))-IF((WEEKDAY($A$1,1)-(день_начала-1))&lt;=0,7,0)+1</f>
        <v>45292</v>
      </c>
      <c r="B10" s="47"/>
      <c r="C10" s="102">
        <f>A10+1</f>
        <v>45293</v>
      </c>
      <c r="D10" s="48"/>
      <c r="E10" s="102">
        <f>C10+1</f>
        <v>45294</v>
      </c>
      <c r="F10" s="48"/>
      <c r="G10" s="102">
        <f>E10+1</f>
        <v>45295</v>
      </c>
      <c r="H10" s="48"/>
      <c r="I10" s="102">
        <f>G10+1</f>
        <v>45296</v>
      </c>
      <c r="J10" s="48"/>
      <c r="K10" s="134">
        <f>I10+1</f>
        <v>45297</v>
      </c>
      <c r="L10" s="135"/>
      <c r="M10" s="136"/>
      <c r="N10" s="136"/>
      <c r="O10" s="136"/>
      <c r="P10" s="136"/>
      <c r="Q10" s="136"/>
      <c r="R10" s="137"/>
      <c r="S10" s="134">
        <f>K10+1</f>
        <v>45298</v>
      </c>
      <c r="T10" s="135"/>
      <c r="U10" s="136"/>
      <c r="V10" s="136"/>
      <c r="W10" s="136"/>
      <c r="X10" s="136"/>
      <c r="Y10" s="136"/>
      <c r="Z10" s="137"/>
      <c r="AA10" s="90"/>
      <c r="AB10" s="84" t="s">
        <v>19</v>
      </c>
      <c r="AC10" s="85">
        <v>22</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6</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2</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3</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5</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3</v>
      </c>
      <c r="AD15" s="93">
        <v>5</v>
      </c>
    </row>
    <row r="16" spans="1:30" s="28" customFormat="1" ht="18.75" x14ac:dyDescent="0.2">
      <c r="A16" s="102">
        <f>S10+1</f>
        <v>45299</v>
      </c>
      <c r="B16" s="47"/>
      <c r="C16" s="102">
        <f>A16+1</f>
        <v>45300</v>
      </c>
      <c r="D16" s="48"/>
      <c r="E16" s="102">
        <f>C16+1</f>
        <v>45301</v>
      </c>
      <c r="F16" s="48"/>
      <c r="G16" s="102">
        <f>E16+1</f>
        <v>45302</v>
      </c>
      <c r="H16" s="48"/>
      <c r="I16" s="102">
        <f>G16+1</f>
        <v>45303</v>
      </c>
      <c r="J16" s="48"/>
      <c r="K16" s="134">
        <f>I16+1</f>
        <v>45304</v>
      </c>
      <c r="L16" s="135"/>
      <c r="M16" s="136"/>
      <c r="N16" s="136"/>
      <c r="O16" s="136"/>
      <c r="P16" s="136"/>
      <c r="Q16" s="136"/>
      <c r="R16" s="137"/>
      <c r="S16" s="134">
        <f>K16+1</f>
        <v>45305</v>
      </c>
      <c r="T16" s="135"/>
      <c r="U16" s="136"/>
      <c r="V16" s="136"/>
      <c r="W16" s="136"/>
      <c r="X16" s="136"/>
      <c r="Y16" s="136"/>
      <c r="Z16" s="137"/>
      <c r="AA16" s="90"/>
      <c r="AB16" s="84" t="s">
        <v>20</v>
      </c>
      <c r="AC16" s="85">
        <f>VLOOKUP(MAX(AC11:AC15),AC11:AD15,2,0)</f>
        <v>1</v>
      </c>
      <c r="AD16" s="94">
        <f>VLOOKUP(AC16,AA11:AC15,3,0)</f>
        <v>6</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2</v>
      </c>
      <c r="AD17" s="94">
        <f>VLOOKUP(AC17,AA11:AC15,3,0)</f>
        <v>2</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5</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v>12</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2</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2</v>
      </c>
      <c r="AD21" s="97"/>
    </row>
    <row r="22" spans="1:30" s="28" customFormat="1" ht="18.75" x14ac:dyDescent="0.2">
      <c r="A22" s="102">
        <f>S16+1</f>
        <v>45306</v>
      </c>
      <c r="B22" s="47"/>
      <c r="C22" s="102">
        <f>A22+1</f>
        <v>45307</v>
      </c>
      <c r="D22" s="48"/>
      <c r="E22" s="102">
        <f>C22+1</f>
        <v>45308</v>
      </c>
      <c r="F22" s="48"/>
      <c r="G22" s="102">
        <f>E22+1</f>
        <v>45309</v>
      </c>
      <c r="H22" s="48"/>
      <c r="I22" s="102">
        <f>G22+1</f>
        <v>45310</v>
      </c>
      <c r="J22" s="48"/>
      <c r="K22" s="134">
        <f>I22+1</f>
        <v>45311</v>
      </c>
      <c r="L22" s="135"/>
      <c r="M22" s="136"/>
      <c r="N22" s="136"/>
      <c r="O22" s="136"/>
      <c r="P22" s="136"/>
      <c r="Q22" s="136"/>
      <c r="R22" s="137"/>
      <c r="S22" s="134">
        <f>K22+1</f>
        <v>45312</v>
      </c>
      <c r="T22" s="135"/>
      <c r="U22" s="136"/>
      <c r="V22" s="136"/>
      <c r="W22" s="136"/>
      <c r="X22" s="136"/>
      <c r="Y22" s="136"/>
      <c r="Z22" s="137"/>
      <c r="AA22" s="65"/>
      <c r="AB22" s="103" t="s">
        <v>31</v>
      </c>
      <c r="AC22" s="104" t="s">
        <v>59</v>
      </c>
      <c r="AD22" s="65"/>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102">
        <f>S22+1</f>
        <v>45313</v>
      </c>
      <c r="B28" s="47"/>
      <c r="C28" s="102">
        <f>A28+1</f>
        <v>45314</v>
      </c>
      <c r="D28" s="48"/>
      <c r="E28" s="102">
        <f>C28+1</f>
        <v>45315</v>
      </c>
      <c r="F28" s="48"/>
      <c r="G28" s="102">
        <f>E28+1</f>
        <v>45316</v>
      </c>
      <c r="H28" s="48"/>
      <c r="I28" s="102">
        <f>G28+1</f>
        <v>45317</v>
      </c>
      <c r="J28" s="48"/>
      <c r="K28" s="134">
        <f>I28+1</f>
        <v>45318</v>
      </c>
      <c r="L28" s="135"/>
      <c r="M28" s="136"/>
      <c r="N28" s="136"/>
      <c r="O28" s="136"/>
      <c r="P28" s="136"/>
      <c r="Q28" s="136"/>
      <c r="R28" s="137"/>
      <c r="S28" s="134">
        <f>K28+1</f>
        <v>45319</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102">
        <f>S28+1</f>
        <v>45320</v>
      </c>
      <c r="B34" s="47"/>
      <c r="C34" s="102">
        <f>A34+1</f>
        <v>45321</v>
      </c>
      <c r="D34" s="48"/>
      <c r="E34" s="102">
        <f>C34+1</f>
        <v>45322</v>
      </c>
      <c r="F34" s="48"/>
      <c r="G34" s="102">
        <f>E34+1</f>
        <v>45323</v>
      </c>
      <c r="H34" s="101"/>
      <c r="I34" s="102">
        <f>G34+1</f>
        <v>45324</v>
      </c>
      <c r="J34" s="101"/>
      <c r="K34" s="134">
        <f>I34+1</f>
        <v>45325</v>
      </c>
      <c r="L34" s="135"/>
      <c r="M34" s="136"/>
      <c r="N34" s="136"/>
      <c r="O34" s="136"/>
      <c r="P34" s="136"/>
      <c r="Q34" s="136"/>
      <c r="R34" s="137"/>
      <c r="S34" s="134">
        <f>K34+1</f>
        <v>45326</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99">
        <f>S34+1</f>
        <v>45327</v>
      </c>
      <c r="B40" s="100"/>
      <c r="C40" s="99">
        <f>A40+1</f>
        <v>45328</v>
      </c>
      <c r="D40" s="10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20" priority="4">
      <formula>MONTH(A10)&lt;&gt;MONTH($A$1)</formula>
    </cfRule>
    <cfRule type="expression" dxfId="19" priority="5">
      <formula>OR(WEEKDAY(A10,1)=1,WEEKDAY(A10,1)=7)</formula>
    </cfRule>
  </conditionalFormatting>
  <conditionalFormatting sqref="I10 I16 I22 I28 I34">
    <cfRule type="expression" dxfId="18" priority="2">
      <formula>MONTH(I10)&lt;&gt;MONTH($A$1)</formula>
    </cfRule>
    <cfRule type="expression" dxfId="17" priority="3">
      <formula>OR(WEEKDAY(I10,1)=1,WEEKDAY(I10,1)=7)</formula>
    </cfRule>
  </conditionalFormatting>
  <conditionalFormatting sqref="AA9">
    <cfRule type="cellIs" dxfId="16" priority="1" operator="equal">
      <formula>0</formula>
    </cfRule>
  </conditionalFormatting>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41693-0955-4242-B9C2-C5C7C3B2F110}">
  <dimension ref="A1:AD45"/>
  <sheetViews>
    <sheetView workbookViewId="0">
      <selection sqref="A1:H7"/>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30" width="18.7109375" style="39" customWidth="1"/>
    <col min="31" max="16384" width="9.140625" style="39"/>
  </cols>
  <sheetData>
    <row r="1" spans="1:30" s="21" customFormat="1" ht="15" customHeight="1" x14ac:dyDescent="0.2">
      <c r="A1" s="123">
        <f>DATE(Настройка!D5,Настройка!D7+18,1)</f>
        <v>45323</v>
      </c>
      <c r="B1" s="123"/>
      <c r="C1" s="123"/>
      <c r="D1" s="123"/>
      <c r="E1" s="123"/>
      <c r="F1" s="123"/>
      <c r="G1" s="123"/>
      <c r="H1" s="123"/>
      <c r="I1" s="20"/>
      <c r="J1" s="20"/>
      <c r="K1" s="124">
        <f>DATE(YEAR(A1),MONTH(A1)-1,1)</f>
        <v>45292</v>
      </c>
      <c r="L1" s="124"/>
      <c r="M1" s="124"/>
      <c r="N1" s="124"/>
      <c r="O1" s="124"/>
      <c r="P1" s="124"/>
      <c r="Q1" s="124"/>
      <c r="S1" s="124">
        <f>DATE(YEAR(A1),MONTH(A1)+1,1)</f>
        <v>45352</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f t="shared" ref="K3:Q8" si="0">IF(MONTH($K$1)&lt;&gt;MONTH($K$1-(WEEKDAY($K$1,1)-(день_начала-1))-IF((WEEKDAY($K$1,1)-(день_начала-1))&lt;=0,7,0)+(ROW(K3)-ROW($K$3))*7+(COLUMN(K3)-COLUMN($K$3)+1)),"",$K$1-(WEEKDAY($K$1,1)-(день_начала-1))-IF((WEEKDAY($K$1,1)-(день_начала-1))&lt;=0,7,0)+(ROW(K3)-ROW($K$3))*7+(COLUMN(K3)-COLUMN($K$3)+1))</f>
        <v>45292</v>
      </c>
      <c r="L3" s="49">
        <f t="shared" si="0"/>
        <v>45293</v>
      </c>
      <c r="M3" s="49">
        <f t="shared" si="0"/>
        <v>45294</v>
      </c>
      <c r="N3" s="49">
        <f t="shared" si="0"/>
        <v>45295</v>
      </c>
      <c r="O3" s="49">
        <f t="shared" si="0"/>
        <v>45296</v>
      </c>
      <c r="P3" s="49">
        <f t="shared" si="0"/>
        <v>45297</v>
      </c>
      <c r="Q3" s="49">
        <f t="shared" si="0"/>
        <v>45298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45352</v>
      </c>
      <c r="X3" s="49">
        <f t="shared" si="1"/>
        <v>45353</v>
      </c>
      <c r="Y3" s="49">
        <f t="shared" si="1"/>
        <v>45354</v>
      </c>
    </row>
    <row r="4" spans="1:30" s="23" customFormat="1" ht="9" customHeight="1" x14ac:dyDescent="0.2">
      <c r="A4" s="123"/>
      <c r="B4" s="123"/>
      <c r="C4" s="123"/>
      <c r="D4" s="123"/>
      <c r="E4" s="123"/>
      <c r="F4" s="123"/>
      <c r="G4" s="123"/>
      <c r="H4" s="123"/>
      <c r="I4" s="20"/>
      <c r="J4" s="20"/>
      <c r="K4" s="49">
        <f t="shared" si="0"/>
        <v>45299</v>
      </c>
      <c r="L4" s="49">
        <f t="shared" si="0"/>
        <v>45300</v>
      </c>
      <c r="M4" s="49">
        <f t="shared" si="0"/>
        <v>45301</v>
      </c>
      <c r="N4" s="49">
        <f t="shared" si="0"/>
        <v>45302</v>
      </c>
      <c r="O4" s="49">
        <f t="shared" si="0"/>
        <v>45303</v>
      </c>
      <c r="P4" s="49">
        <f t="shared" si="0"/>
        <v>45304</v>
      </c>
      <c r="Q4" s="49">
        <f t="shared" si="0"/>
        <v>45305</v>
      </c>
      <c r="R4" s="50"/>
      <c r="S4" s="49">
        <f t="shared" si="1"/>
        <v>45355</v>
      </c>
      <c r="T4" s="49">
        <f t="shared" si="1"/>
        <v>45356</v>
      </c>
      <c r="U4" s="49">
        <f t="shared" si="1"/>
        <v>45357</v>
      </c>
      <c r="V4" s="49">
        <f t="shared" si="1"/>
        <v>45358</v>
      </c>
      <c r="W4" s="49">
        <f t="shared" si="1"/>
        <v>45359</v>
      </c>
      <c r="X4" s="49">
        <f t="shared" si="1"/>
        <v>45360</v>
      </c>
      <c r="Y4" s="49">
        <f t="shared" si="1"/>
        <v>45361</v>
      </c>
    </row>
    <row r="5" spans="1:30" s="23" customFormat="1" ht="9" customHeight="1" x14ac:dyDescent="0.2">
      <c r="A5" s="123"/>
      <c r="B5" s="123"/>
      <c r="C5" s="123"/>
      <c r="D5" s="123"/>
      <c r="E5" s="123"/>
      <c r="F5" s="123"/>
      <c r="G5" s="123"/>
      <c r="H5" s="123"/>
      <c r="I5" s="20"/>
      <c r="J5" s="20"/>
      <c r="K5" s="49">
        <f t="shared" si="0"/>
        <v>45306</v>
      </c>
      <c r="L5" s="49">
        <f t="shared" si="0"/>
        <v>45307</v>
      </c>
      <c r="M5" s="49">
        <f t="shared" si="0"/>
        <v>45308</v>
      </c>
      <c r="N5" s="49">
        <f t="shared" si="0"/>
        <v>45309</v>
      </c>
      <c r="O5" s="49">
        <f t="shared" si="0"/>
        <v>45310</v>
      </c>
      <c r="P5" s="49">
        <f t="shared" si="0"/>
        <v>45311</v>
      </c>
      <c r="Q5" s="49">
        <f t="shared" si="0"/>
        <v>45312</v>
      </c>
      <c r="R5" s="50"/>
      <c r="S5" s="49">
        <f t="shared" si="1"/>
        <v>45362</v>
      </c>
      <c r="T5" s="49">
        <f t="shared" si="1"/>
        <v>45363</v>
      </c>
      <c r="U5" s="49">
        <f t="shared" si="1"/>
        <v>45364</v>
      </c>
      <c r="V5" s="49">
        <f t="shared" si="1"/>
        <v>45365</v>
      </c>
      <c r="W5" s="49">
        <f t="shared" si="1"/>
        <v>45366</v>
      </c>
      <c r="X5" s="49">
        <f t="shared" si="1"/>
        <v>45367</v>
      </c>
      <c r="Y5" s="49">
        <f t="shared" si="1"/>
        <v>45368</v>
      </c>
    </row>
    <row r="6" spans="1:30" s="23" customFormat="1" ht="9" customHeight="1" x14ac:dyDescent="0.2">
      <c r="A6" s="123"/>
      <c r="B6" s="123"/>
      <c r="C6" s="123"/>
      <c r="D6" s="123"/>
      <c r="E6" s="123"/>
      <c r="F6" s="123"/>
      <c r="G6" s="123"/>
      <c r="H6" s="123"/>
      <c r="I6" s="20"/>
      <c r="J6" s="20"/>
      <c r="K6" s="49">
        <f t="shared" si="0"/>
        <v>45313</v>
      </c>
      <c r="L6" s="49">
        <f t="shared" si="0"/>
        <v>45314</v>
      </c>
      <c r="M6" s="49">
        <f t="shared" si="0"/>
        <v>45315</v>
      </c>
      <c r="N6" s="49">
        <f t="shared" si="0"/>
        <v>45316</v>
      </c>
      <c r="O6" s="49">
        <f t="shared" si="0"/>
        <v>45317</v>
      </c>
      <c r="P6" s="49">
        <f t="shared" si="0"/>
        <v>45318</v>
      </c>
      <c r="Q6" s="49">
        <f t="shared" si="0"/>
        <v>45319</v>
      </c>
      <c r="R6" s="50"/>
      <c r="S6" s="49">
        <f t="shared" si="1"/>
        <v>45369</v>
      </c>
      <c r="T6" s="49">
        <f t="shared" si="1"/>
        <v>45370</v>
      </c>
      <c r="U6" s="49">
        <f t="shared" si="1"/>
        <v>45371</v>
      </c>
      <c r="V6" s="49">
        <f t="shared" si="1"/>
        <v>45372</v>
      </c>
      <c r="W6" s="49">
        <f t="shared" si="1"/>
        <v>45373</v>
      </c>
      <c r="X6" s="49">
        <f t="shared" si="1"/>
        <v>45374</v>
      </c>
      <c r="Y6" s="49">
        <f t="shared" si="1"/>
        <v>45375</v>
      </c>
    </row>
    <row r="7" spans="1:30" s="23" customFormat="1" ht="9" customHeight="1" x14ac:dyDescent="0.2">
      <c r="A7" s="123"/>
      <c r="B7" s="123"/>
      <c r="C7" s="123"/>
      <c r="D7" s="123"/>
      <c r="E7" s="123"/>
      <c r="F7" s="123"/>
      <c r="G7" s="123"/>
      <c r="H7" s="123"/>
      <c r="I7" s="20"/>
      <c r="J7" s="20"/>
      <c r="K7" s="49">
        <f t="shared" si="0"/>
        <v>45320</v>
      </c>
      <c r="L7" s="49">
        <f t="shared" si="0"/>
        <v>45321</v>
      </c>
      <c r="M7" s="49">
        <f t="shared" si="0"/>
        <v>45322</v>
      </c>
      <c r="N7" s="49" t="str">
        <f t="shared" si="0"/>
        <v/>
      </c>
      <c r="O7" s="49" t="str">
        <f t="shared" si="0"/>
        <v/>
      </c>
      <c r="P7" s="49" t="str">
        <f t="shared" si="0"/>
        <v/>
      </c>
      <c r="Q7" s="49" t="str">
        <f t="shared" si="0"/>
        <v/>
      </c>
      <c r="R7" s="50"/>
      <c r="S7" s="49">
        <f t="shared" si="1"/>
        <v>45376</v>
      </c>
      <c r="T7" s="49">
        <f t="shared" si="1"/>
        <v>45377</v>
      </c>
      <c r="U7" s="49">
        <f t="shared" si="1"/>
        <v>45378</v>
      </c>
      <c r="V7" s="49">
        <f t="shared" si="1"/>
        <v>45379</v>
      </c>
      <c r="W7" s="49">
        <f t="shared" si="1"/>
        <v>45380</v>
      </c>
      <c r="X7" s="49">
        <f t="shared" si="1"/>
        <v>45381</v>
      </c>
      <c r="Y7" s="49">
        <f t="shared" si="1"/>
        <v>45382</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45320</v>
      </c>
      <c r="B9" s="126"/>
      <c r="C9" s="126">
        <f>C10</f>
        <v>45321</v>
      </c>
      <c r="D9" s="126"/>
      <c r="E9" s="126">
        <f>E10</f>
        <v>45322</v>
      </c>
      <c r="F9" s="126"/>
      <c r="G9" s="126">
        <f>G10</f>
        <v>45323</v>
      </c>
      <c r="H9" s="126"/>
      <c r="I9" s="126">
        <f>I10</f>
        <v>45324</v>
      </c>
      <c r="J9" s="126"/>
      <c r="K9" s="126">
        <f>K10</f>
        <v>45325</v>
      </c>
      <c r="L9" s="126"/>
      <c r="M9" s="126"/>
      <c r="N9" s="126"/>
      <c r="O9" s="126"/>
      <c r="P9" s="126"/>
      <c r="Q9" s="126"/>
      <c r="R9" s="126"/>
      <c r="S9" s="126">
        <f>S10</f>
        <v>45326</v>
      </c>
      <c r="T9" s="126"/>
      <c r="U9" s="126"/>
      <c r="V9" s="126"/>
      <c r="W9" s="126"/>
      <c r="X9" s="126"/>
      <c r="Y9" s="126"/>
      <c r="Z9" s="127"/>
      <c r="AA9" s="86"/>
      <c r="AB9" s="87" t="s">
        <v>18</v>
      </c>
      <c r="AC9" s="88"/>
      <c r="AD9" s="89"/>
    </row>
    <row r="10" spans="1:30" s="28" customFormat="1" ht="18.75" x14ac:dyDescent="0.2">
      <c r="A10" s="114">
        <f>$A$1-(WEEKDAY($A$1,1)-(день_начала-1))-IF((WEEKDAY($A$1,1)-(день_начала-1))&lt;=0,7,0)+1</f>
        <v>45320</v>
      </c>
      <c r="B10" s="47"/>
      <c r="C10" s="114">
        <f>A10+1</f>
        <v>45321</v>
      </c>
      <c r="D10" s="48"/>
      <c r="E10" s="114">
        <f>C10+1</f>
        <v>45322</v>
      </c>
      <c r="F10" s="48"/>
      <c r="G10" s="114">
        <f>E10+1</f>
        <v>45323</v>
      </c>
      <c r="H10" s="48"/>
      <c r="I10" s="114">
        <f>G10+1</f>
        <v>45324</v>
      </c>
      <c r="J10" s="48"/>
      <c r="K10" s="134">
        <f>I10+1</f>
        <v>45325</v>
      </c>
      <c r="L10" s="135"/>
      <c r="M10" s="136"/>
      <c r="N10" s="136"/>
      <c r="O10" s="136"/>
      <c r="P10" s="136"/>
      <c r="Q10" s="136"/>
      <c r="R10" s="137"/>
      <c r="S10" s="134">
        <f>K10+1</f>
        <v>45326</v>
      </c>
      <c r="T10" s="135"/>
      <c r="U10" s="136"/>
      <c r="V10" s="136"/>
      <c r="W10" s="136"/>
      <c r="X10" s="136"/>
      <c r="Y10" s="136"/>
      <c r="Z10" s="137"/>
      <c r="AA10" s="90"/>
      <c r="AB10" s="84" t="s">
        <v>19</v>
      </c>
      <c r="AC10" s="85">
        <f>SUM(AC11:AC15)</f>
        <v>33</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3</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6</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12</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5</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7</v>
      </c>
      <c r="AD15" s="93">
        <v>5</v>
      </c>
    </row>
    <row r="16" spans="1:30" s="28" customFormat="1" ht="18.75" x14ac:dyDescent="0.2">
      <c r="A16" s="114">
        <f>S10+1</f>
        <v>45327</v>
      </c>
      <c r="B16" s="47"/>
      <c r="C16" s="114">
        <f>A16+1</f>
        <v>45328</v>
      </c>
      <c r="D16" s="48"/>
      <c r="E16" s="114">
        <f>C16+1</f>
        <v>45329</v>
      </c>
      <c r="F16" s="48"/>
      <c r="G16" s="114">
        <f>E16+1</f>
        <v>45330</v>
      </c>
      <c r="H16" s="48"/>
      <c r="I16" s="114">
        <f>G16+1</f>
        <v>45331</v>
      </c>
      <c r="J16" s="48"/>
      <c r="K16" s="134">
        <f>I16+1</f>
        <v>45332</v>
      </c>
      <c r="L16" s="135"/>
      <c r="M16" s="136"/>
      <c r="N16" s="136"/>
      <c r="O16" s="136"/>
      <c r="P16" s="136"/>
      <c r="Q16" s="136"/>
      <c r="R16" s="137"/>
      <c r="S16" s="134">
        <f>K16+1</f>
        <v>45333</v>
      </c>
      <c r="T16" s="135"/>
      <c r="U16" s="136"/>
      <c r="V16" s="136"/>
      <c r="W16" s="136"/>
      <c r="X16" s="136"/>
      <c r="Y16" s="136"/>
      <c r="Z16" s="137"/>
      <c r="AA16" s="90"/>
      <c r="AB16" s="84" t="s">
        <v>20</v>
      </c>
      <c r="AC16" s="85">
        <f>VLOOKUP(MAX(AC11:AC15),AC11:AD15,2,0)</f>
        <v>3</v>
      </c>
      <c r="AD16" s="94">
        <f>VLOOKUP(AC16,AA11:AC15,3,0)</f>
        <v>12</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1</v>
      </c>
      <c r="AD17" s="94">
        <f>VLOOKUP(AC17,AA11:AC15,3,0)</f>
        <v>3</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6</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12</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6</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3</v>
      </c>
      <c r="AD21" s="97"/>
    </row>
    <row r="22" spans="1:30" s="28" customFormat="1" ht="18.75" x14ac:dyDescent="0.2">
      <c r="A22" s="114">
        <f>S16+1</f>
        <v>45334</v>
      </c>
      <c r="B22" s="47"/>
      <c r="C22" s="114">
        <f>A22+1</f>
        <v>45335</v>
      </c>
      <c r="D22" s="48"/>
      <c r="E22" s="114">
        <f>C22+1</f>
        <v>45336</v>
      </c>
      <c r="F22" s="48"/>
      <c r="G22" s="114">
        <f>E22+1</f>
        <v>45337</v>
      </c>
      <c r="H22" s="48"/>
      <c r="I22" s="114">
        <f>G22+1</f>
        <v>45338</v>
      </c>
      <c r="J22" s="48"/>
      <c r="K22" s="134">
        <f>I22+1</f>
        <v>45339</v>
      </c>
      <c r="L22" s="135"/>
      <c r="M22" s="136"/>
      <c r="N22" s="136"/>
      <c r="O22" s="136"/>
      <c r="P22" s="136"/>
      <c r="Q22" s="136"/>
      <c r="R22" s="137"/>
      <c r="S22" s="134">
        <f>K22+1</f>
        <v>45340</v>
      </c>
      <c r="T22" s="135"/>
      <c r="U22" s="136"/>
      <c r="V22" s="136"/>
      <c r="W22" s="136"/>
      <c r="X22" s="136"/>
      <c r="Y22" s="136"/>
      <c r="Z22" s="137"/>
      <c r="AA22" s="65"/>
      <c r="AB22" s="103" t="s">
        <v>31</v>
      </c>
      <c r="AC22" s="104" t="s">
        <v>32</v>
      </c>
      <c r="AD22" s="65"/>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114">
        <f>S22+1</f>
        <v>45341</v>
      </c>
      <c r="B28" s="47"/>
      <c r="C28" s="114">
        <f>A28+1</f>
        <v>45342</v>
      </c>
      <c r="D28" s="48"/>
      <c r="E28" s="114">
        <f>C28+1</f>
        <v>45343</v>
      </c>
      <c r="F28" s="48"/>
      <c r="G28" s="114">
        <f>E28+1</f>
        <v>45344</v>
      </c>
      <c r="H28" s="48"/>
      <c r="I28" s="114">
        <f>G28+1</f>
        <v>45345</v>
      </c>
      <c r="J28" s="48"/>
      <c r="K28" s="134">
        <f>I28+1</f>
        <v>45346</v>
      </c>
      <c r="L28" s="135"/>
      <c r="M28" s="136"/>
      <c r="N28" s="136"/>
      <c r="O28" s="136"/>
      <c r="P28" s="136"/>
      <c r="Q28" s="136"/>
      <c r="R28" s="137"/>
      <c r="S28" s="134">
        <f>K28+1</f>
        <v>45347</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114">
        <f>S28+1</f>
        <v>45348</v>
      </c>
      <c r="B34" s="47"/>
      <c r="C34" s="114">
        <f>A34+1</f>
        <v>45349</v>
      </c>
      <c r="D34" s="48"/>
      <c r="E34" s="114">
        <f>C34+1</f>
        <v>45350</v>
      </c>
      <c r="F34" s="48"/>
      <c r="G34" s="114">
        <f>E34+1</f>
        <v>45351</v>
      </c>
      <c r="H34" s="113"/>
      <c r="I34" s="114">
        <f>G34+1</f>
        <v>45352</v>
      </c>
      <c r="J34" s="113"/>
      <c r="K34" s="134">
        <f>I34+1</f>
        <v>45353</v>
      </c>
      <c r="L34" s="135"/>
      <c r="M34" s="136"/>
      <c r="N34" s="136"/>
      <c r="O34" s="136"/>
      <c r="P34" s="136"/>
      <c r="Q34" s="136"/>
      <c r="R34" s="137"/>
      <c r="S34" s="134">
        <f>K34+1</f>
        <v>45354</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111">
        <f>S34+1</f>
        <v>45355</v>
      </c>
      <c r="B40" s="112"/>
      <c r="C40" s="111">
        <f>A40+1</f>
        <v>45356</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5" priority="3">
      <formula>MONTH(A10)&lt;&gt;MONTH($A$1)</formula>
    </cfRule>
    <cfRule type="expression" dxfId="14" priority="4">
      <formula>OR(WEEKDAY(A10,1)=1,WEEKDAY(A10,1)=7)</formula>
    </cfRule>
  </conditionalFormatting>
  <conditionalFormatting sqref="I10 I16 I22 I28 I34">
    <cfRule type="expression" dxfId="13" priority="1">
      <formula>MONTH(I10)&lt;&gt;MONTH($A$1)</formula>
    </cfRule>
    <cfRule type="expression" dxfId="12" priority="2">
      <formula>OR(WEEKDAY(I10,1)=1,WEEKDAY(I10,1)=7)</formula>
    </cfRule>
  </conditionalFormatting>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83FB5E-4C14-4222-809B-D4397E6B8C12}">
  <dimension ref="A1:AD45"/>
  <sheetViews>
    <sheetView topLeftCell="A4" workbookViewId="0">
      <selection activeCell="AB30" sqref="AB30"/>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23">
        <f>DATE(Настройка!D5,Настройка!D7+19,1)</f>
        <v>45352</v>
      </c>
      <c r="B1" s="123"/>
      <c r="C1" s="123"/>
      <c r="D1" s="123"/>
      <c r="E1" s="123"/>
      <c r="F1" s="123"/>
      <c r="G1" s="123"/>
      <c r="H1" s="123"/>
      <c r="I1" s="20"/>
      <c r="J1" s="20"/>
      <c r="K1" s="124">
        <f>DATE(YEAR(A1),MONTH(A1)-1,1)</f>
        <v>45323</v>
      </c>
      <c r="L1" s="124"/>
      <c r="M1" s="124"/>
      <c r="N1" s="124"/>
      <c r="O1" s="124"/>
      <c r="P1" s="124"/>
      <c r="Q1" s="124"/>
      <c r="S1" s="124">
        <f>DATE(YEAR(A1),MONTH(A1)+1,1)</f>
        <v>45383</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45323</v>
      </c>
      <c r="O3" s="49">
        <f t="shared" si="0"/>
        <v>45324</v>
      </c>
      <c r="P3" s="49">
        <f t="shared" si="0"/>
        <v>45325</v>
      </c>
      <c r="Q3" s="49">
        <f t="shared" si="0"/>
        <v>45326</v>
      </c>
      <c r="R3" s="50"/>
      <c r="S3" s="49">
        <f t="shared" ref="S3:Y8" si="1">IF(MONTH($S$1)&lt;&gt;MONTH($S$1-(WEEKDAY($S$1,1)-(день_начала-1))-IF((WEEKDAY($S$1,1)-(день_начала-1))&lt;=0,7,0)+(ROW(S3)-ROW($S$3))*7+(COLUMN(S3)-COLUMN($S$3)+1)),"",$S$1-(WEEKDAY($S$1,1)-(день_начала-1))-IF((WEEKDAY($S$1,1)-(день_начала-1))&lt;=0,7,0)+(ROW(S3)-ROW($S$3))*7+(COLUMN(S3)-COLUMN($S$3)+1))</f>
        <v>45383</v>
      </c>
      <c r="T3" s="49">
        <f t="shared" si="1"/>
        <v>45384</v>
      </c>
      <c r="U3" s="49">
        <f t="shared" si="1"/>
        <v>45385</v>
      </c>
      <c r="V3" s="49">
        <f t="shared" si="1"/>
        <v>45386</v>
      </c>
      <c r="W3" s="49">
        <f t="shared" si="1"/>
        <v>45387</v>
      </c>
      <c r="X3" s="49">
        <f t="shared" si="1"/>
        <v>45388</v>
      </c>
      <c r="Y3" s="49">
        <f t="shared" si="1"/>
        <v>45389</v>
      </c>
    </row>
    <row r="4" spans="1:30" s="23" customFormat="1" ht="9" customHeight="1" x14ac:dyDescent="0.2">
      <c r="A4" s="123"/>
      <c r="B4" s="123"/>
      <c r="C4" s="123"/>
      <c r="D4" s="123"/>
      <c r="E4" s="123"/>
      <c r="F4" s="123"/>
      <c r="G4" s="123"/>
      <c r="H4" s="123"/>
      <c r="I4" s="20"/>
      <c r="J4" s="20"/>
      <c r="K4" s="49">
        <f t="shared" si="0"/>
        <v>45327</v>
      </c>
      <c r="L4" s="49">
        <f t="shared" si="0"/>
        <v>45328</v>
      </c>
      <c r="M4" s="49">
        <f t="shared" si="0"/>
        <v>45329</v>
      </c>
      <c r="N4" s="49">
        <f t="shared" si="0"/>
        <v>45330</v>
      </c>
      <c r="O4" s="49">
        <f t="shared" si="0"/>
        <v>45331</v>
      </c>
      <c r="P4" s="49">
        <f t="shared" si="0"/>
        <v>45332</v>
      </c>
      <c r="Q4" s="49">
        <f t="shared" si="0"/>
        <v>45333</v>
      </c>
      <c r="R4" s="50"/>
      <c r="S4" s="49">
        <f t="shared" si="1"/>
        <v>45390</v>
      </c>
      <c r="T4" s="49">
        <f t="shared" si="1"/>
        <v>45391</v>
      </c>
      <c r="U4" s="49">
        <f t="shared" si="1"/>
        <v>45392</v>
      </c>
      <c r="V4" s="49">
        <f t="shared" si="1"/>
        <v>45393</v>
      </c>
      <c r="W4" s="49">
        <f t="shared" si="1"/>
        <v>45394</v>
      </c>
      <c r="X4" s="49">
        <f t="shared" si="1"/>
        <v>45395</v>
      </c>
      <c r="Y4" s="49">
        <f t="shared" si="1"/>
        <v>45396</v>
      </c>
    </row>
    <row r="5" spans="1:30" s="23" customFormat="1" ht="9" customHeight="1" x14ac:dyDescent="0.2">
      <c r="A5" s="123"/>
      <c r="B5" s="123"/>
      <c r="C5" s="123"/>
      <c r="D5" s="123"/>
      <c r="E5" s="123"/>
      <c r="F5" s="123"/>
      <c r="G5" s="123"/>
      <c r="H5" s="123"/>
      <c r="I5" s="20"/>
      <c r="J5" s="20"/>
      <c r="K5" s="49">
        <f t="shared" si="0"/>
        <v>45334</v>
      </c>
      <c r="L5" s="49">
        <f t="shared" si="0"/>
        <v>45335</v>
      </c>
      <c r="M5" s="49">
        <f t="shared" si="0"/>
        <v>45336</v>
      </c>
      <c r="N5" s="49">
        <f t="shared" si="0"/>
        <v>45337</v>
      </c>
      <c r="O5" s="49">
        <f t="shared" si="0"/>
        <v>45338</v>
      </c>
      <c r="P5" s="49">
        <f t="shared" si="0"/>
        <v>45339</v>
      </c>
      <c r="Q5" s="49">
        <f t="shared" si="0"/>
        <v>45340</v>
      </c>
      <c r="R5" s="50"/>
      <c r="S5" s="49">
        <f t="shared" si="1"/>
        <v>45397</v>
      </c>
      <c r="T5" s="49">
        <f t="shared" si="1"/>
        <v>45398</v>
      </c>
      <c r="U5" s="49">
        <f t="shared" si="1"/>
        <v>45399</v>
      </c>
      <c r="V5" s="49">
        <f t="shared" si="1"/>
        <v>45400</v>
      </c>
      <c r="W5" s="49">
        <f t="shared" si="1"/>
        <v>45401</v>
      </c>
      <c r="X5" s="49">
        <f t="shared" si="1"/>
        <v>45402</v>
      </c>
      <c r="Y5" s="49">
        <f t="shared" si="1"/>
        <v>45403</v>
      </c>
    </row>
    <row r="6" spans="1:30" s="23" customFormat="1" ht="9" customHeight="1" x14ac:dyDescent="0.2">
      <c r="A6" s="123"/>
      <c r="B6" s="123"/>
      <c r="C6" s="123"/>
      <c r="D6" s="123"/>
      <c r="E6" s="123"/>
      <c r="F6" s="123"/>
      <c r="G6" s="123"/>
      <c r="H6" s="123"/>
      <c r="I6" s="20"/>
      <c r="J6" s="20"/>
      <c r="K6" s="49">
        <f t="shared" si="0"/>
        <v>45341</v>
      </c>
      <c r="L6" s="49">
        <f t="shared" si="0"/>
        <v>45342</v>
      </c>
      <c r="M6" s="49">
        <f t="shared" si="0"/>
        <v>45343</v>
      </c>
      <c r="N6" s="49">
        <f t="shared" si="0"/>
        <v>45344</v>
      </c>
      <c r="O6" s="49">
        <f t="shared" si="0"/>
        <v>45345</v>
      </c>
      <c r="P6" s="49">
        <f t="shared" si="0"/>
        <v>45346</v>
      </c>
      <c r="Q6" s="49">
        <f t="shared" si="0"/>
        <v>45347</v>
      </c>
      <c r="R6" s="50"/>
      <c r="S6" s="49">
        <f t="shared" si="1"/>
        <v>45404</v>
      </c>
      <c r="T6" s="49">
        <f t="shared" si="1"/>
        <v>45405</v>
      </c>
      <c r="U6" s="49">
        <f t="shared" si="1"/>
        <v>45406</v>
      </c>
      <c r="V6" s="49">
        <f t="shared" si="1"/>
        <v>45407</v>
      </c>
      <c r="W6" s="49">
        <f t="shared" si="1"/>
        <v>45408</v>
      </c>
      <c r="X6" s="49">
        <f t="shared" si="1"/>
        <v>45409</v>
      </c>
      <c r="Y6" s="49">
        <f t="shared" si="1"/>
        <v>45410</v>
      </c>
    </row>
    <row r="7" spans="1:30" s="23" customFormat="1" ht="9" customHeight="1" x14ac:dyDescent="0.2">
      <c r="A7" s="123"/>
      <c r="B7" s="123"/>
      <c r="C7" s="123"/>
      <c r="D7" s="123"/>
      <c r="E7" s="123"/>
      <c r="F7" s="123"/>
      <c r="G7" s="123"/>
      <c r="H7" s="123"/>
      <c r="I7" s="20"/>
      <c r="J7" s="20"/>
      <c r="K7" s="49">
        <f t="shared" si="0"/>
        <v>45348</v>
      </c>
      <c r="L7" s="49">
        <f t="shared" si="0"/>
        <v>45349</v>
      </c>
      <c r="M7" s="49">
        <f t="shared" si="0"/>
        <v>45350</v>
      </c>
      <c r="N7" s="49">
        <f t="shared" si="0"/>
        <v>45351</v>
      </c>
      <c r="O7" s="49" t="str">
        <f t="shared" si="0"/>
        <v/>
      </c>
      <c r="P7" s="49" t="str">
        <f t="shared" si="0"/>
        <v/>
      </c>
      <c r="Q7" s="49" t="str">
        <f t="shared" si="0"/>
        <v/>
      </c>
      <c r="R7" s="50"/>
      <c r="S7" s="49">
        <f t="shared" si="1"/>
        <v>45411</v>
      </c>
      <c r="T7" s="49">
        <f t="shared" si="1"/>
        <v>45412</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45348</v>
      </c>
      <c r="B9" s="126"/>
      <c r="C9" s="126">
        <f>C10</f>
        <v>45349</v>
      </c>
      <c r="D9" s="126"/>
      <c r="E9" s="126">
        <f>E10</f>
        <v>45350</v>
      </c>
      <c r="F9" s="126"/>
      <c r="G9" s="126">
        <f>G10</f>
        <v>45351</v>
      </c>
      <c r="H9" s="126"/>
      <c r="I9" s="126">
        <f>I10</f>
        <v>45352</v>
      </c>
      <c r="J9" s="126"/>
      <c r="K9" s="126">
        <f>K10</f>
        <v>45353</v>
      </c>
      <c r="L9" s="126"/>
      <c r="M9" s="126"/>
      <c r="N9" s="126"/>
      <c r="O9" s="126"/>
      <c r="P9" s="126"/>
      <c r="Q9" s="126"/>
      <c r="R9" s="126"/>
      <c r="S9" s="126">
        <f>S10</f>
        <v>45354</v>
      </c>
      <c r="T9" s="126"/>
      <c r="U9" s="126"/>
      <c r="V9" s="126"/>
      <c r="W9" s="126"/>
      <c r="X9" s="126"/>
      <c r="Y9" s="126"/>
      <c r="Z9" s="127"/>
      <c r="AA9" s="86"/>
      <c r="AB9" s="87" t="s">
        <v>18</v>
      </c>
      <c r="AC9" s="88"/>
      <c r="AD9" s="89"/>
    </row>
    <row r="10" spans="1:30" s="28" customFormat="1" ht="18.75" x14ac:dyDescent="0.2">
      <c r="A10" s="114">
        <f>$A$1-(WEEKDAY($A$1,1)-(день_начала-1))-IF((WEEKDAY($A$1,1)-(день_начала-1))&lt;=0,7,0)+1</f>
        <v>45348</v>
      </c>
      <c r="B10" s="47"/>
      <c r="C10" s="114">
        <f>A10+1</f>
        <v>45349</v>
      </c>
      <c r="D10" s="48"/>
      <c r="E10" s="114">
        <f>C10+1</f>
        <v>45350</v>
      </c>
      <c r="F10" s="48"/>
      <c r="G10" s="114">
        <f>E10+1</f>
        <v>45351</v>
      </c>
      <c r="H10" s="48"/>
      <c r="I10" s="114">
        <f>G10+1</f>
        <v>45352</v>
      </c>
      <c r="J10" s="48"/>
      <c r="K10" s="134">
        <f>I10+1</f>
        <v>45353</v>
      </c>
      <c r="L10" s="135"/>
      <c r="M10" s="136"/>
      <c r="N10" s="136"/>
      <c r="O10" s="136"/>
      <c r="P10" s="136"/>
      <c r="Q10" s="136"/>
      <c r="R10" s="137"/>
      <c r="S10" s="134">
        <f>K10+1</f>
        <v>45354</v>
      </c>
      <c r="T10" s="135"/>
      <c r="U10" s="136"/>
      <c r="V10" s="136"/>
      <c r="W10" s="136"/>
      <c r="X10" s="136"/>
      <c r="Y10" s="136"/>
      <c r="Z10" s="137"/>
      <c r="AA10" s="90"/>
      <c r="AB10" s="84" t="s">
        <v>19</v>
      </c>
      <c r="AC10" s="85">
        <v>23</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7</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3</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2</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6</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5</v>
      </c>
      <c r="AD15" s="93">
        <v>5</v>
      </c>
    </row>
    <row r="16" spans="1:30" s="28" customFormat="1" ht="18.75" x14ac:dyDescent="0.2">
      <c r="A16" s="114">
        <f>S10+1</f>
        <v>45355</v>
      </c>
      <c r="B16" s="47"/>
      <c r="C16" s="114">
        <f>A16+1</f>
        <v>45356</v>
      </c>
      <c r="D16" s="48"/>
      <c r="E16" s="114">
        <f>C16+1</f>
        <v>45357</v>
      </c>
      <c r="F16" s="48"/>
      <c r="G16" s="114">
        <f>E16+1</f>
        <v>45358</v>
      </c>
      <c r="H16" s="48"/>
      <c r="I16" s="114">
        <f>G16+1</f>
        <v>45359</v>
      </c>
      <c r="J16" s="48"/>
      <c r="K16" s="134">
        <f>I16+1</f>
        <v>45360</v>
      </c>
      <c r="L16" s="135"/>
      <c r="M16" s="136"/>
      <c r="N16" s="136"/>
      <c r="O16" s="136"/>
      <c r="P16" s="136"/>
      <c r="Q16" s="136"/>
      <c r="R16" s="137"/>
      <c r="S16" s="134">
        <f>K16+1</f>
        <v>45361</v>
      </c>
      <c r="T16" s="135"/>
      <c r="U16" s="136"/>
      <c r="V16" s="136"/>
      <c r="W16" s="136"/>
      <c r="X16" s="136"/>
      <c r="Y16" s="136"/>
      <c r="Z16" s="137"/>
      <c r="AA16" s="90"/>
      <c r="AB16" s="84" t="s">
        <v>20</v>
      </c>
      <c r="AC16" s="85">
        <f>VLOOKUP(MAX(AC11:AC15),AC11:AD15,2,0)</f>
        <v>1</v>
      </c>
      <c r="AD16" s="94">
        <f>VLOOKUP(AC16,AA11:AC15,3,0)</f>
        <v>7</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3</v>
      </c>
      <c r="AD17" s="94">
        <f>VLOOKUP(AC17,AA11:AC15,3,0)</f>
        <v>2</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7</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v>13</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5</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114">
        <f>S16+1</f>
        <v>45362</v>
      </c>
      <c r="B22" s="47"/>
      <c r="C22" s="114">
        <f>A22+1</f>
        <v>45363</v>
      </c>
      <c r="D22" s="48"/>
      <c r="E22" s="114">
        <f>C22+1</f>
        <v>45364</v>
      </c>
      <c r="F22" s="48"/>
      <c r="G22" s="114">
        <f>E22+1</f>
        <v>45365</v>
      </c>
      <c r="H22" s="48"/>
      <c r="I22" s="114">
        <f>G22+1</f>
        <v>45366</v>
      </c>
      <c r="J22" s="48"/>
      <c r="K22" s="134">
        <f>I22+1</f>
        <v>45367</v>
      </c>
      <c r="L22" s="135"/>
      <c r="M22" s="136"/>
      <c r="N22" s="136"/>
      <c r="O22" s="136"/>
      <c r="P22" s="136"/>
      <c r="Q22" s="136"/>
      <c r="R22" s="137"/>
      <c r="S22" s="134">
        <f>K22+1</f>
        <v>45368</v>
      </c>
      <c r="T22" s="135"/>
      <c r="U22" s="136"/>
      <c r="V22" s="136"/>
      <c r="W22" s="136"/>
      <c r="X22" s="136"/>
      <c r="Y22" s="136"/>
      <c r="Z22" s="137"/>
      <c r="AA22" s="65"/>
      <c r="AB22" s="103" t="s">
        <v>31</v>
      </c>
      <c r="AC22" s="104" t="s">
        <v>60</v>
      </c>
      <c r="AD22" s="65"/>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114">
        <f>S22+1</f>
        <v>45369</v>
      </c>
      <c r="B28" s="47"/>
      <c r="C28" s="114">
        <f>A28+1</f>
        <v>45370</v>
      </c>
      <c r="D28" s="48"/>
      <c r="E28" s="114">
        <f>C28+1</f>
        <v>45371</v>
      </c>
      <c r="F28" s="48"/>
      <c r="G28" s="114">
        <f>E28+1</f>
        <v>45372</v>
      </c>
      <c r="H28" s="48"/>
      <c r="I28" s="114">
        <f>G28+1</f>
        <v>45373</v>
      </c>
      <c r="J28" s="48"/>
      <c r="K28" s="134">
        <f>I28+1</f>
        <v>45374</v>
      </c>
      <c r="L28" s="135"/>
      <c r="M28" s="136"/>
      <c r="N28" s="136"/>
      <c r="O28" s="136"/>
      <c r="P28" s="136"/>
      <c r="Q28" s="136"/>
      <c r="R28" s="137"/>
      <c r="S28" s="134">
        <f>K28+1</f>
        <v>45375</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114">
        <f>S28+1</f>
        <v>45376</v>
      </c>
      <c r="B34" s="47"/>
      <c r="C34" s="114">
        <f>A34+1</f>
        <v>45377</v>
      </c>
      <c r="D34" s="48"/>
      <c r="E34" s="114">
        <f>C34+1</f>
        <v>45378</v>
      </c>
      <c r="F34" s="48"/>
      <c r="G34" s="114">
        <f>E34+1</f>
        <v>45379</v>
      </c>
      <c r="H34" s="113"/>
      <c r="I34" s="114">
        <f>G34+1</f>
        <v>45380</v>
      </c>
      <c r="J34" s="113"/>
      <c r="K34" s="134">
        <f>I34+1</f>
        <v>45381</v>
      </c>
      <c r="L34" s="135"/>
      <c r="M34" s="136"/>
      <c r="N34" s="136"/>
      <c r="O34" s="136"/>
      <c r="P34" s="136"/>
      <c r="Q34" s="136"/>
      <c r="R34" s="137"/>
      <c r="S34" s="134">
        <f>K34+1</f>
        <v>45382</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111">
        <f>S34+1</f>
        <v>45383</v>
      </c>
      <c r="B40" s="112"/>
      <c r="C40" s="111">
        <f>A40+1</f>
        <v>45384</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1" priority="3">
      <formula>MONTH(A10)&lt;&gt;MONTH($A$1)</formula>
    </cfRule>
    <cfRule type="expression" dxfId="10" priority="4">
      <formula>OR(WEEKDAY(A10,1)=1,WEEKDAY(A10,1)=7)</formula>
    </cfRule>
  </conditionalFormatting>
  <conditionalFormatting sqref="I10 I16 I22 I28 I34">
    <cfRule type="expression" dxfId="9" priority="1">
      <formula>MONTH(I10)&lt;&gt;MONTH($A$1)</formula>
    </cfRule>
    <cfRule type="expression" dxfId="8" priority="2">
      <formula>OR(WEEKDAY(I10,1)=1,WEEKDAY(I10,1)=7)</formula>
    </cfRule>
  </conditionalFormatting>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4DE6C3-038F-4339-816B-4E6BE91DB2E0}">
  <dimension ref="A1:AD45"/>
  <sheetViews>
    <sheetView tabSelected="1" topLeftCell="A7" workbookViewId="0">
      <selection activeCell="AB32" sqref="AB3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23">
        <f>DATE(Настройка!D5,Настройка!D7+20,1)</f>
        <v>45383</v>
      </c>
      <c r="B1" s="123"/>
      <c r="C1" s="123"/>
      <c r="D1" s="123"/>
      <c r="E1" s="123"/>
      <c r="F1" s="123"/>
      <c r="G1" s="123"/>
      <c r="H1" s="123"/>
      <c r="I1" s="20"/>
      <c r="J1" s="20"/>
      <c r="K1" s="124">
        <f>DATE(YEAR(A1),MONTH(A1)-1,1)</f>
        <v>45352</v>
      </c>
      <c r="L1" s="124"/>
      <c r="M1" s="124"/>
      <c r="N1" s="124"/>
      <c r="O1" s="124"/>
      <c r="P1" s="124"/>
      <c r="Q1" s="124"/>
      <c r="S1" s="124">
        <f>DATE(YEAR(A1),MONTH(A1)+1,1)</f>
        <v>45413</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45352</v>
      </c>
      <c r="P3" s="49">
        <f t="shared" si="0"/>
        <v>45353</v>
      </c>
      <c r="Q3" s="49">
        <f t="shared" si="0"/>
        <v>45354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45413</v>
      </c>
      <c r="V3" s="49">
        <f t="shared" si="1"/>
        <v>45414</v>
      </c>
      <c r="W3" s="49">
        <f t="shared" si="1"/>
        <v>45415</v>
      </c>
      <c r="X3" s="49">
        <f t="shared" si="1"/>
        <v>45416</v>
      </c>
      <c r="Y3" s="49">
        <f t="shared" si="1"/>
        <v>45417</v>
      </c>
    </row>
    <row r="4" spans="1:30" s="23" customFormat="1" ht="9" customHeight="1" x14ac:dyDescent="0.2">
      <c r="A4" s="123"/>
      <c r="B4" s="123"/>
      <c r="C4" s="123"/>
      <c r="D4" s="123"/>
      <c r="E4" s="123"/>
      <c r="F4" s="123"/>
      <c r="G4" s="123"/>
      <c r="H4" s="123"/>
      <c r="I4" s="20"/>
      <c r="J4" s="20"/>
      <c r="K4" s="49">
        <f t="shared" si="0"/>
        <v>45355</v>
      </c>
      <c r="L4" s="49">
        <f t="shared" si="0"/>
        <v>45356</v>
      </c>
      <c r="M4" s="49">
        <f t="shared" si="0"/>
        <v>45357</v>
      </c>
      <c r="N4" s="49">
        <f t="shared" si="0"/>
        <v>45358</v>
      </c>
      <c r="O4" s="49">
        <f t="shared" si="0"/>
        <v>45359</v>
      </c>
      <c r="P4" s="49">
        <f t="shared" si="0"/>
        <v>45360</v>
      </c>
      <c r="Q4" s="49">
        <f t="shared" si="0"/>
        <v>45361</v>
      </c>
      <c r="R4" s="50"/>
      <c r="S4" s="49">
        <f t="shared" si="1"/>
        <v>45418</v>
      </c>
      <c r="T4" s="49">
        <f t="shared" si="1"/>
        <v>45419</v>
      </c>
      <c r="U4" s="49">
        <f t="shared" si="1"/>
        <v>45420</v>
      </c>
      <c r="V4" s="49">
        <f t="shared" si="1"/>
        <v>45421</v>
      </c>
      <c r="W4" s="49">
        <f t="shared" si="1"/>
        <v>45422</v>
      </c>
      <c r="X4" s="49">
        <f t="shared" si="1"/>
        <v>45423</v>
      </c>
      <c r="Y4" s="49">
        <f t="shared" si="1"/>
        <v>45424</v>
      </c>
    </row>
    <row r="5" spans="1:30" s="23" customFormat="1" ht="9" customHeight="1" x14ac:dyDescent="0.2">
      <c r="A5" s="123"/>
      <c r="B5" s="123"/>
      <c r="C5" s="123"/>
      <c r="D5" s="123"/>
      <c r="E5" s="123"/>
      <c r="F5" s="123"/>
      <c r="G5" s="123"/>
      <c r="H5" s="123"/>
      <c r="I5" s="20"/>
      <c r="J5" s="20"/>
      <c r="K5" s="49">
        <f t="shared" si="0"/>
        <v>45362</v>
      </c>
      <c r="L5" s="49">
        <f t="shared" si="0"/>
        <v>45363</v>
      </c>
      <c r="M5" s="49">
        <f t="shared" si="0"/>
        <v>45364</v>
      </c>
      <c r="N5" s="49">
        <f t="shared" si="0"/>
        <v>45365</v>
      </c>
      <c r="O5" s="49">
        <f t="shared" si="0"/>
        <v>45366</v>
      </c>
      <c r="P5" s="49">
        <f t="shared" si="0"/>
        <v>45367</v>
      </c>
      <c r="Q5" s="49">
        <f t="shared" si="0"/>
        <v>45368</v>
      </c>
      <c r="R5" s="50"/>
      <c r="S5" s="49">
        <f t="shared" si="1"/>
        <v>45425</v>
      </c>
      <c r="T5" s="49">
        <f t="shared" si="1"/>
        <v>45426</v>
      </c>
      <c r="U5" s="49">
        <f t="shared" si="1"/>
        <v>45427</v>
      </c>
      <c r="V5" s="49">
        <f t="shared" si="1"/>
        <v>45428</v>
      </c>
      <c r="W5" s="49">
        <f t="shared" si="1"/>
        <v>45429</v>
      </c>
      <c r="X5" s="49">
        <f t="shared" si="1"/>
        <v>45430</v>
      </c>
      <c r="Y5" s="49">
        <f t="shared" si="1"/>
        <v>45431</v>
      </c>
    </row>
    <row r="6" spans="1:30" s="23" customFormat="1" ht="9" customHeight="1" x14ac:dyDescent="0.2">
      <c r="A6" s="123"/>
      <c r="B6" s="123"/>
      <c r="C6" s="123"/>
      <c r="D6" s="123"/>
      <c r="E6" s="123"/>
      <c r="F6" s="123"/>
      <c r="G6" s="123"/>
      <c r="H6" s="123"/>
      <c r="I6" s="20"/>
      <c r="J6" s="20"/>
      <c r="K6" s="49">
        <f t="shared" si="0"/>
        <v>45369</v>
      </c>
      <c r="L6" s="49">
        <f t="shared" si="0"/>
        <v>45370</v>
      </c>
      <c r="M6" s="49">
        <f t="shared" si="0"/>
        <v>45371</v>
      </c>
      <c r="N6" s="49">
        <f t="shared" si="0"/>
        <v>45372</v>
      </c>
      <c r="O6" s="49">
        <f t="shared" si="0"/>
        <v>45373</v>
      </c>
      <c r="P6" s="49">
        <f t="shared" si="0"/>
        <v>45374</v>
      </c>
      <c r="Q6" s="49">
        <f t="shared" si="0"/>
        <v>45375</v>
      </c>
      <c r="R6" s="50"/>
      <c r="S6" s="49">
        <f t="shared" si="1"/>
        <v>45432</v>
      </c>
      <c r="T6" s="49">
        <f t="shared" si="1"/>
        <v>45433</v>
      </c>
      <c r="U6" s="49">
        <f t="shared" si="1"/>
        <v>45434</v>
      </c>
      <c r="V6" s="49">
        <f t="shared" si="1"/>
        <v>45435</v>
      </c>
      <c r="W6" s="49">
        <f t="shared" si="1"/>
        <v>45436</v>
      </c>
      <c r="X6" s="49">
        <f t="shared" si="1"/>
        <v>45437</v>
      </c>
      <c r="Y6" s="49">
        <f t="shared" si="1"/>
        <v>45438</v>
      </c>
    </row>
    <row r="7" spans="1:30" s="23" customFormat="1" ht="9" customHeight="1" x14ac:dyDescent="0.2">
      <c r="A7" s="123"/>
      <c r="B7" s="123"/>
      <c r="C7" s="123"/>
      <c r="D7" s="123"/>
      <c r="E7" s="123"/>
      <c r="F7" s="123"/>
      <c r="G7" s="123"/>
      <c r="H7" s="123"/>
      <c r="I7" s="20"/>
      <c r="J7" s="20"/>
      <c r="K7" s="49">
        <f t="shared" si="0"/>
        <v>45376</v>
      </c>
      <c r="L7" s="49">
        <f t="shared" si="0"/>
        <v>45377</v>
      </c>
      <c r="M7" s="49">
        <f t="shared" si="0"/>
        <v>45378</v>
      </c>
      <c r="N7" s="49">
        <f t="shared" si="0"/>
        <v>45379</v>
      </c>
      <c r="O7" s="49">
        <f t="shared" si="0"/>
        <v>45380</v>
      </c>
      <c r="P7" s="49">
        <f t="shared" si="0"/>
        <v>45381</v>
      </c>
      <c r="Q7" s="49">
        <f t="shared" si="0"/>
        <v>45382</v>
      </c>
      <c r="R7" s="50"/>
      <c r="S7" s="49">
        <f t="shared" si="1"/>
        <v>45439</v>
      </c>
      <c r="T7" s="49">
        <f t="shared" si="1"/>
        <v>45440</v>
      </c>
      <c r="U7" s="49">
        <f t="shared" si="1"/>
        <v>45441</v>
      </c>
      <c r="V7" s="49">
        <f t="shared" si="1"/>
        <v>45442</v>
      </c>
      <c r="W7" s="49">
        <f t="shared" si="1"/>
        <v>45443</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45383</v>
      </c>
      <c r="B9" s="126"/>
      <c r="C9" s="126">
        <f>C10</f>
        <v>45384</v>
      </c>
      <c r="D9" s="126"/>
      <c r="E9" s="126">
        <f>E10</f>
        <v>45385</v>
      </c>
      <c r="F9" s="126"/>
      <c r="G9" s="126">
        <f>G10</f>
        <v>45386</v>
      </c>
      <c r="H9" s="126"/>
      <c r="I9" s="126">
        <f>I10</f>
        <v>45387</v>
      </c>
      <c r="J9" s="126"/>
      <c r="K9" s="126">
        <f>K10</f>
        <v>45388</v>
      </c>
      <c r="L9" s="126"/>
      <c r="M9" s="126"/>
      <c r="N9" s="126"/>
      <c r="O9" s="126"/>
      <c r="P9" s="126"/>
      <c r="Q9" s="126"/>
      <c r="R9" s="126"/>
      <c r="S9" s="126">
        <f>S10</f>
        <v>45389</v>
      </c>
      <c r="T9" s="126"/>
      <c r="U9" s="126"/>
      <c r="V9" s="126"/>
      <c r="W9" s="126"/>
      <c r="X9" s="126"/>
      <c r="Y9" s="126"/>
      <c r="Z9" s="127"/>
      <c r="AA9" s="86"/>
      <c r="AB9" s="87" t="s">
        <v>18</v>
      </c>
      <c r="AC9" s="88"/>
      <c r="AD9" s="89"/>
    </row>
    <row r="10" spans="1:30" s="28" customFormat="1" ht="18.75" x14ac:dyDescent="0.2">
      <c r="A10" s="119">
        <f>$A$1-(WEEKDAY($A$1,1)-(день_начала-1))-IF((WEEKDAY($A$1,1)-(день_начала-1))&lt;=0,7,0)+1</f>
        <v>45383</v>
      </c>
      <c r="B10" s="47"/>
      <c r="C10" s="119">
        <f>A10+1</f>
        <v>45384</v>
      </c>
      <c r="D10" s="48"/>
      <c r="E10" s="119">
        <f>C10+1</f>
        <v>45385</v>
      </c>
      <c r="F10" s="48"/>
      <c r="G10" s="119">
        <f>E10+1</f>
        <v>45386</v>
      </c>
      <c r="H10" s="48"/>
      <c r="I10" s="119">
        <f>G10+1</f>
        <v>45387</v>
      </c>
      <c r="J10" s="48"/>
      <c r="K10" s="134">
        <f>I10+1</f>
        <v>45388</v>
      </c>
      <c r="L10" s="135"/>
      <c r="M10" s="136"/>
      <c r="N10" s="136"/>
      <c r="O10" s="136"/>
      <c r="P10" s="136"/>
      <c r="Q10" s="136"/>
      <c r="R10" s="137"/>
      <c r="S10" s="134">
        <f>K10+1</f>
        <v>45389</v>
      </c>
      <c r="T10" s="135"/>
      <c r="U10" s="136"/>
      <c r="V10" s="136"/>
      <c r="W10" s="136"/>
      <c r="X10" s="136"/>
      <c r="Y10" s="136"/>
      <c r="Z10" s="137"/>
      <c r="AA10" s="90"/>
      <c r="AB10" s="84" t="s">
        <v>19</v>
      </c>
      <c r="AC10" s="85">
        <v>21</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2</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3</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4</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5</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4</v>
      </c>
      <c r="AD15" s="93">
        <v>5</v>
      </c>
    </row>
    <row r="16" spans="1:30" s="28" customFormat="1" ht="18.75" x14ac:dyDescent="0.2">
      <c r="A16" s="119">
        <f>S10+1</f>
        <v>45390</v>
      </c>
      <c r="B16" s="47"/>
      <c r="C16" s="119">
        <f>A16+1</f>
        <v>45391</v>
      </c>
      <c r="D16" s="48"/>
      <c r="E16" s="119">
        <f>C16+1</f>
        <v>45392</v>
      </c>
      <c r="F16" s="48"/>
      <c r="G16" s="119">
        <f>E16+1</f>
        <v>45393</v>
      </c>
      <c r="H16" s="48"/>
      <c r="I16" s="119">
        <f>G16+1</f>
        <v>45394</v>
      </c>
      <c r="J16" s="48"/>
      <c r="K16" s="134">
        <f>I16+1</f>
        <v>45395</v>
      </c>
      <c r="L16" s="135"/>
      <c r="M16" s="136"/>
      <c r="N16" s="136"/>
      <c r="O16" s="136"/>
      <c r="P16" s="136"/>
      <c r="Q16" s="136"/>
      <c r="R16" s="137"/>
      <c r="S16" s="134">
        <f>K16+1</f>
        <v>45396</v>
      </c>
      <c r="T16" s="135"/>
      <c r="U16" s="136"/>
      <c r="V16" s="136"/>
      <c r="W16" s="136"/>
      <c r="X16" s="136"/>
      <c r="Y16" s="136"/>
      <c r="Z16" s="137"/>
      <c r="AA16" s="90"/>
      <c r="AB16" s="84" t="s">
        <v>20</v>
      </c>
      <c r="AC16" s="85">
        <f>VLOOKUP(MAX(AC11:AC15),AC11:AD15,2,0)</f>
        <v>4</v>
      </c>
      <c r="AD16" s="94">
        <f>VLOOKUP(AC16,AA11:AC15,3,0)</f>
        <v>5</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1</v>
      </c>
      <c r="AD17" s="94">
        <f>VLOOKUP(AC17,AA11:AC15,3,0)</f>
        <v>2</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4</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v>13</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4</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119">
        <f>S16+1</f>
        <v>45397</v>
      </c>
      <c r="B22" s="47"/>
      <c r="C22" s="119">
        <f>A22+1</f>
        <v>45398</v>
      </c>
      <c r="D22" s="48"/>
      <c r="E22" s="119">
        <f>C22+1</f>
        <v>45399</v>
      </c>
      <c r="F22" s="48"/>
      <c r="G22" s="119">
        <f>E22+1</f>
        <v>45400</v>
      </c>
      <c r="H22" s="48"/>
      <c r="I22" s="119">
        <f>G22+1</f>
        <v>45401</v>
      </c>
      <c r="J22" s="48"/>
      <c r="K22" s="134">
        <f>I22+1</f>
        <v>45402</v>
      </c>
      <c r="L22" s="135"/>
      <c r="M22" s="136"/>
      <c r="N22" s="136"/>
      <c r="O22" s="136"/>
      <c r="P22" s="136"/>
      <c r="Q22" s="136"/>
      <c r="R22" s="137"/>
      <c r="S22" s="134">
        <f>K22+1</f>
        <v>45403</v>
      </c>
      <c r="T22" s="135"/>
      <c r="U22" s="136"/>
      <c r="V22" s="136"/>
      <c r="W22" s="136"/>
      <c r="X22" s="136"/>
      <c r="Y22" s="136"/>
      <c r="Z22" s="137"/>
      <c r="AA22" s="65"/>
      <c r="AB22" s="103" t="s">
        <v>31</v>
      </c>
      <c r="AC22" s="104" t="s">
        <v>61</v>
      </c>
      <c r="AD22" s="65"/>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119">
        <f>S22+1</f>
        <v>45404</v>
      </c>
      <c r="B28" s="47"/>
      <c r="C28" s="119">
        <f>A28+1</f>
        <v>45405</v>
      </c>
      <c r="D28" s="48"/>
      <c r="E28" s="119">
        <f>C28+1</f>
        <v>45406</v>
      </c>
      <c r="F28" s="48"/>
      <c r="G28" s="119">
        <f>E28+1</f>
        <v>45407</v>
      </c>
      <c r="H28" s="48"/>
      <c r="I28" s="119">
        <f>G28+1</f>
        <v>45408</v>
      </c>
      <c r="J28" s="48"/>
      <c r="K28" s="134">
        <f>I28+1</f>
        <v>45409</v>
      </c>
      <c r="L28" s="135"/>
      <c r="M28" s="136"/>
      <c r="N28" s="136"/>
      <c r="O28" s="136"/>
      <c r="P28" s="136"/>
      <c r="Q28" s="136"/>
      <c r="R28" s="137"/>
      <c r="S28" s="134">
        <f>K28+1</f>
        <v>45410</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119">
        <f>S28+1</f>
        <v>45411</v>
      </c>
      <c r="B34" s="47"/>
      <c r="C34" s="119">
        <f>A34+1</f>
        <v>45412</v>
      </c>
      <c r="D34" s="48"/>
      <c r="E34" s="119">
        <f>C34+1</f>
        <v>45413</v>
      </c>
      <c r="F34" s="48"/>
      <c r="G34" s="119">
        <f>E34+1</f>
        <v>45414</v>
      </c>
      <c r="H34" s="118"/>
      <c r="I34" s="119">
        <f>G34+1</f>
        <v>45415</v>
      </c>
      <c r="J34" s="118"/>
      <c r="K34" s="134">
        <f>I34+1</f>
        <v>45416</v>
      </c>
      <c r="L34" s="135"/>
      <c r="M34" s="136"/>
      <c r="N34" s="136"/>
      <c r="O34" s="136"/>
      <c r="P34" s="136"/>
      <c r="Q34" s="136"/>
      <c r="R34" s="137"/>
      <c r="S34" s="134">
        <f>K34+1</f>
        <v>45417</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116">
        <f>S34+1</f>
        <v>45418</v>
      </c>
      <c r="B40" s="117"/>
      <c r="C40" s="116">
        <f>A40+1</f>
        <v>45419</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7" priority="3">
      <formula>MONTH(A10)&lt;&gt;MONTH($A$1)</formula>
    </cfRule>
    <cfRule type="expression" dxfId="6" priority="4">
      <formula>OR(WEEKDAY(A10,1)=1,WEEKDAY(A10,1)=7)</formula>
    </cfRule>
  </conditionalFormatting>
  <conditionalFormatting sqref="I10 I16 I22 I28 I34">
    <cfRule type="expression" dxfId="5" priority="1">
      <formula>MONTH(I10)&lt;&gt;MONTH($A$1)</formula>
    </cfRule>
    <cfRule type="expression" dxfId="4" priority="2">
      <formula>OR(WEEKDAY(I10,1)=1,WEEKDAY(I10,1)=7)</formula>
    </cfRule>
  </conditionalFormatting>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F70702-9280-47F3-B82E-1A19CEB5AC57}">
  <dimension ref="A1:AD45"/>
  <sheetViews>
    <sheetView workbookViewId="0">
      <selection activeCell="A8" sqref="A8"/>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23">
        <f>DATE(Настройка!D5,Настройка!D7+21,1)</f>
        <v>45413</v>
      </c>
      <c r="B1" s="123"/>
      <c r="C1" s="123"/>
      <c r="D1" s="123"/>
      <c r="E1" s="123"/>
      <c r="F1" s="123"/>
      <c r="G1" s="123"/>
      <c r="H1" s="123"/>
      <c r="I1" s="20"/>
      <c r="J1" s="20"/>
      <c r="K1" s="124">
        <f>DATE(YEAR(A1),MONTH(A1)-1,1)</f>
        <v>45383</v>
      </c>
      <c r="L1" s="124"/>
      <c r="M1" s="124"/>
      <c r="N1" s="124"/>
      <c r="O1" s="124"/>
      <c r="P1" s="124"/>
      <c r="Q1" s="124"/>
      <c r="S1" s="124">
        <f>DATE(YEAR(A1),MONTH(A1)+1,1)</f>
        <v>45444</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f t="shared" ref="K3:Q8" si="0">IF(MONTH($K$1)&lt;&gt;MONTH($K$1-(WEEKDAY($K$1,1)-(день_начала-1))-IF((WEEKDAY($K$1,1)-(день_начала-1))&lt;=0,7,0)+(ROW(K3)-ROW($K$3))*7+(COLUMN(K3)-COLUMN($K$3)+1)),"",$K$1-(WEEKDAY($K$1,1)-(день_начала-1))-IF((WEEKDAY($K$1,1)-(день_начала-1))&lt;=0,7,0)+(ROW(K3)-ROW($K$3))*7+(COLUMN(K3)-COLUMN($K$3)+1))</f>
        <v>45383</v>
      </c>
      <c r="L3" s="49">
        <f t="shared" si="0"/>
        <v>45384</v>
      </c>
      <c r="M3" s="49">
        <f t="shared" si="0"/>
        <v>45385</v>
      </c>
      <c r="N3" s="49">
        <f t="shared" si="0"/>
        <v>45386</v>
      </c>
      <c r="O3" s="49">
        <f t="shared" si="0"/>
        <v>45387</v>
      </c>
      <c r="P3" s="49">
        <f t="shared" si="0"/>
        <v>45388</v>
      </c>
      <c r="Q3" s="49">
        <f t="shared" si="0"/>
        <v>45389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45444</v>
      </c>
      <c r="Y3" s="49">
        <f t="shared" si="1"/>
        <v>45445</v>
      </c>
    </row>
    <row r="4" spans="1:30" s="23" customFormat="1" ht="9" customHeight="1" x14ac:dyDescent="0.2">
      <c r="A4" s="123"/>
      <c r="B4" s="123"/>
      <c r="C4" s="123"/>
      <c r="D4" s="123"/>
      <c r="E4" s="123"/>
      <c r="F4" s="123"/>
      <c r="G4" s="123"/>
      <c r="H4" s="123"/>
      <c r="I4" s="20"/>
      <c r="J4" s="20"/>
      <c r="K4" s="49">
        <f t="shared" si="0"/>
        <v>45390</v>
      </c>
      <c r="L4" s="49">
        <f t="shared" si="0"/>
        <v>45391</v>
      </c>
      <c r="M4" s="49">
        <f t="shared" si="0"/>
        <v>45392</v>
      </c>
      <c r="N4" s="49">
        <f t="shared" si="0"/>
        <v>45393</v>
      </c>
      <c r="O4" s="49">
        <f t="shared" si="0"/>
        <v>45394</v>
      </c>
      <c r="P4" s="49">
        <f t="shared" si="0"/>
        <v>45395</v>
      </c>
      <c r="Q4" s="49">
        <f t="shared" si="0"/>
        <v>45396</v>
      </c>
      <c r="R4" s="50"/>
      <c r="S4" s="49">
        <f t="shared" si="1"/>
        <v>45446</v>
      </c>
      <c r="T4" s="49">
        <f t="shared" si="1"/>
        <v>45447</v>
      </c>
      <c r="U4" s="49">
        <f t="shared" si="1"/>
        <v>45448</v>
      </c>
      <c r="V4" s="49">
        <f t="shared" si="1"/>
        <v>45449</v>
      </c>
      <c r="W4" s="49">
        <f t="shared" si="1"/>
        <v>45450</v>
      </c>
      <c r="X4" s="49">
        <f t="shared" si="1"/>
        <v>45451</v>
      </c>
      <c r="Y4" s="49">
        <f t="shared" si="1"/>
        <v>45452</v>
      </c>
    </row>
    <row r="5" spans="1:30" s="23" customFormat="1" ht="9" customHeight="1" x14ac:dyDescent="0.2">
      <c r="A5" s="123"/>
      <c r="B5" s="123"/>
      <c r="C5" s="123"/>
      <c r="D5" s="123"/>
      <c r="E5" s="123"/>
      <c r="F5" s="123"/>
      <c r="G5" s="123"/>
      <c r="H5" s="123"/>
      <c r="I5" s="20"/>
      <c r="J5" s="20"/>
      <c r="K5" s="49">
        <f t="shared" si="0"/>
        <v>45397</v>
      </c>
      <c r="L5" s="49">
        <f t="shared" si="0"/>
        <v>45398</v>
      </c>
      <c r="M5" s="49">
        <f t="shared" si="0"/>
        <v>45399</v>
      </c>
      <c r="N5" s="49">
        <f t="shared" si="0"/>
        <v>45400</v>
      </c>
      <c r="O5" s="49">
        <f t="shared" si="0"/>
        <v>45401</v>
      </c>
      <c r="P5" s="49">
        <f t="shared" si="0"/>
        <v>45402</v>
      </c>
      <c r="Q5" s="49">
        <f t="shared" si="0"/>
        <v>45403</v>
      </c>
      <c r="R5" s="50"/>
      <c r="S5" s="49">
        <f t="shared" si="1"/>
        <v>45453</v>
      </c>
      <c r="T5" s="49">
        <f t="shared" si="1"/>
        <v>45454</v>
      </c>
      <c r="U5" s="49">
        <f t="shared" si="1"/>
        <v>45455</v>
      </c>
      <c r="V5" s="49">
        <f t="shared" si="1"/>
        <v>45456</v>
      </c>
      <c r="W5" s="49">
        <f t="shared" si="1"/>
        <v>45457</v>
      </c>
      <c r="X5" s="49">
        <f t="shared" si="1"/>
        <v>45458</v>
      </c>
      <c r="Y5" s="49">
        <f t="shared" si="1"/>
        <v>45459</v>
      </c>
    </row>
    <row r="6" spans="1:30" s="23" customFormat="1" ht="9" customHeight="1" x14ac:dyDescent="0.2">
      <c r="A6" s="123"/>
      <c r="B6" s="123"/>
      <c r="C6" s="123"/>
      <c r="D6" s="123"/>
      <c r="E6" s="123"/>
      <c r="F6" s="123"/>
      <c r="G6" s="123"/>
      <c r="H6" s="123"/>
      <c r="I6" s="20"/>
      <c r="J6" s="20"/>
      <c r="K6" s="49">
        <f t="shared" si="0"/>
        <v>45404</v>
      </c>
      <c r="L6" s="49">
        <f t="shared" si="0"/>
        <v>45405</v>
      </c>
      <c r="M6" s="49">
        <f t="shared" si="0"/>
        <v>45406</v>
      </c>
      <c r="N6" s="49">
        <f t="shared" si="0"/>
        <v>45407</v>
      </c>
      <c r="O6" s="49">
        <f t="shared" si="0"/>
        <v>45408</v>
      </c>
      <c r="P6" s="49">
        <f t="shared" si="0"/>
        <v>45409</v>
      </c>
      <c r="Q6" s="49">
        <f t="shared" si="0"/>
        <v>45410</v>
      </c>
      <c r="R6" s="50"/>
      <c r="S6" s="49">
        <f t="shared" si="1"/>
        <v>45460</v>
      </c>
      <c r="T6" s="49">
        <f t="shared" si="1"/>
        <v>45461</v>
      </c>
      <c r="U6" s="49">
        <f t="shared" si="1"/>
        <v>45462</v>
      </c>
      <c r="V6" s="49">
        <f t="shared" si="1"/>
        <v>45463</v>
      </c>
      <c r="W6" s="49">
        <f t="shared" si="1"/>
        <v>45464</v>
      </c>
      <c r="X6" s="49">
        <f t="shared" si="1"/>
        <v>45465</v>
      </c>
      <c r="Y6" s="49">
        <f t="shared" si="1"/>
        <v>45466</v>
      </c>
    </row>
    <row r="7" spans="1:30" s="23" customFormat="1" ht="9" customHeight="1" x14ac:dyDescent="0.2">
      <c r="A7" s="123"/>
      <c r="B7" s="123"/>
      <c r="C7" s="123"/>
      <c r="D7" s="123"/>
      <c r="E7" s="123"/>
      <c r="F7" s="123"/>
      <c r="G7" s="123"/>
      <c r="H7" s="123"/>
      <c r="I7" s="20"/>
      <c r="J7" s="20"/>
      <c r="K7" s="49">
        <f t="shared" si="0"/>
        <v>45411</v>
      </c>
      <c r="L7" s="49">
        <f t="shared" si="0"/>
        <v>45412</v>
      </c>
      <c r="M7" s="49" t="str">
        <f t="shared" si="0"/>
        <v/>
      </c>
      <c r="N7" s="49" t="str">
        <f t="shared" si="0"/>
        <v/>
      </c>
      <c r="O7" s="49" t="str">
        <f t="shared" si="0"/>
        <v/>
      </c>
      <c r="P7" s="49" t="str">
        <f t="shared" si="0"/>
        <v/>
      </c>
      <c r="Q7" s="49" t="str">
        <f t="shared" si="0"/>
        <v/>
      </c>
      <c r="R7" s="50"/>
      <c r="S7" s="49">
        <f t="shared" si="1"/>
        <v>45467</v>
      </c>
      <c r="T7" s="49">
        <f t="shared" si="1"/>
        <v>45468</v>
      </c>
      <c r="U7" s="49">
        <f t="shared" si="1"/>
        <v>45469</v>
      </c>
      <c r="V7" s="49">
        <f t="shared" si="1"/>
        <v>45470</v>
      </c>
      <c r="W7" s="49">
        <f t="shared" si="1"/>
        <v>45471</v>
      </c>
      <c r="X7" s="49">
        <f t="shared" si="1"/>
        <v>45472</v>
      </c>
      <c r="Y7" s="49">
        <f t="shared" si="1"/>
        <v>45473</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45411</v>
      </c>
      <c r="B9" s="126"/>
      <c r="C9" s="126">
        <f>C10</f>
        <v>45412</v>
      </c>
      <c r="D9" s="126"/>
      <c r="E9" s="126">
        <f>E10</f>
        <v>45413</v>
      </c>
      <c r="F9" s="126"/>
      <c r="G9" s="126">
        <f>G10</f>
        <v>45414</v>
      </c>
      <c r="H9" s="126"/>
      <c r="I9" s="126">
        <f>I10</f>
        <v>45415</v>
      </c>
      <c r="J9" s="126"/>
      <c r="K9" s="126">
        <f>K10</f>
        <v>45416</v>
      </c>
      <c r="L9" s="126"/>
      <c r="M9" s="126"/>
      <c r="N9" s="126"/>
      <c r="O9" s="126"/>
      <c r="P9" s="126"/>
      <c r="Q9" s="126"/>
      <c r="R9" s="126"/>
      <c r="S9" s="126">
        <f>S10</f>
        <v>45417</v>
      </c>
      <c r="T9" s="126"/>
      <c r="U9" s="126"/>
      <c r="V9" s="126"/>
      <c r="W9" s="126"/>
      <c r="X9" s="126"/>
      <c r="Y9" s="126"/>
      <c r="Z9" s="127"/>
      <c r="AA9" s="86"/>
      <c r="AB9" s="87" t="s">
        <v>18</v>
      </c>
      <c r="AC9" s="88"/>
      <c r="AD9" s="89"/>
    </row>
    <row r="10" spans="1:30" s="28" customFormat="1" ht="18.75" x14ac:dyDescent="0.2">
      <c r="A10" s="119">
        <f>$A$1-(WEEKDAY($A$1,1)-(день_начала-1))-IF((WEEKDAY($A$1,1)-(день_начала-1))&lt;=0,7,0)+1</f>
        <v>45411</v>
      </c>
      <c r="B10" s="47"/>
      <c r="C10" s="119">
        <f>A10+1</f>
        <v>45412</v>
      </c>
      <c r="D10" s="48"/>
      <c r="E10" s="119">
        <f>C10+1</f>
        <v>45413</v>
      </c>
      <c r="F10" s="48"/>
      <c r="G10" s="119">
        <f>E10+1</f>
        <v>45414</v>
      </c>
      <c r="H10" s="48"/>
      <c r="I10" s="119">
        <f>G10+1</f>
        <v>45415</v>
      </c>
      <c r="J10" s="48"/>
      <c r="K10" s="134">
        <f>I10+1</f>
        <v>45416</v>
      </c>
      <c r="L10" s="135"/>
      <c r="M10" s="136"/>
      <c r="N10" s="136"/>
      <c r="O10" s="136"/>
      <c r="P10" s="136"/>
      <c r="Q10" s="136"/>
      <c r="R10" s="137"/>
      <c r="S10" s="134">
        <f>K10+1</f>
        <v>45417</v>
      </c>
      <c r="T10" s="135"/>
      <c r="U10" s="136"/>
      <c r="V10" s="136"/>
      <c r="W10" s="136"/>
      <c r="X10" s="136"/>
      <c r="Y10" s="136"/>
      <c r="Z10" s="137"/>
      <c r="AA10" s="90"/>
      <c r="AB10" s="84" t="s">
        <v>19</v>
      </c>
      <c r="AC10" s="85">
        <f>SUM(AC11:AC15)</f>
        <v>25</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7</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4</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3</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6</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5</v>
      </c>
      <c r="AD15" s="93">
        <v>5</v>
      </c>
    </row>
    <row r="16" spans="1:30" s="28" customFormat="1" ht="18.75" x14ac:dyDescent="0.2">
      <c r="A16" s="119">
        <f>S10+1</f>
        <v>45418</v>
      </c>
      <c r="B16" s="47"/>
      <c r="C16" s="119">
        <f>A16+1</f>
        <v>45419</v>
      </c>
      <c r="D16" s="48"/>
      <c r="E16" s="119">
        <f>C16+1</f>
        <v>45420</v>
      </c>
      <c r="F16" s="48"/>
      <c r="G16" s="119">
        <f>E16+1</f>
        <v>45421</v>
      </c>
      <c r="H16" s="48"/>
      <c r="I16" s="119">
        <f>G16+1</f>
        <v>45422</v>
      </c>
      <c r="J16" s="48"/>
      <c r="K16" s="134">
        <f>I16+1</f>
        <v>45423</v>
      </c>
      <c r="L16" s="135"/>
      <c r="M16" s="136"/>
      <c r="N16" s="136"/>
      <c r="O16" s="136"/>
      <c r="P16" s="136"/>
      <c r="Q16" s="136"/>
      <c r="R16" s="137"/>
      <c r="S16" s="134">
        <f>K16+1</f>
        <v>45424</v>
      </c>
      <c r="T16" s="135"/>
      <c r="U16" s="136"/>
      <c r="V16" s="136"/>
      <c r="W16" s="136"/>
      <c r="X16" s="136"/>
      <c r="Y16" s="136"/>
      <c r="Z16" s="137"/>
      <c r="AA16" s="90"/>
      <c r="AB16" s="84" t="s">
        <v>20</v>
      </c>
      <c r="AC16" s="85">
        <f>VLOOKUP(MAX(AC11:AC15),AC11:AD15,2,0)</f>
        <v>1</v>
      </c>
      <c r="AD16" s="94">
        <f>VLOOKUP(AC16,AA11:AC15,3,0)</f>
        <v>7</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3</v>
      </c>
      <c r="AD17" s="94">
        <f>VLOOKUP(AC17,AA11:AC15,3,0)</f>
        <v>3</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5</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11</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7</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119">
        <f>S16+1</f>
        <v>45425</v>
      </c>
      <c r="B22" s="47"/>
      <c r="C22" s="119">
        <f>A22+1</f>
        <v>45426</v>
      </c>
      <c r="D22" s="48"/>
      <c r="E22" s="119">
        <f>C22+1</f>
        <v>45427</v>
      </c>
      <c r="F22" s="48"/>
      <c r="G22" s="119">
        <f>E22+1</f>
        <v>45428</v>
      </c>
      <c r="H22" s="48"/>
      <c r="I22" s="119">
        <f>G22+1</f>
        <v>45429</v>
      </c>
      <c r="J22" s="48"/>
      <c r="K22" s="134">
        <f>I22+1</f>
        <v>45430</v>
      </c>
      <c r="L22" s="135"/>
      <c r="M22" s="136"/>
      <c r="N22" s="136"/>
      <c r="O22" s="136"/>
      <c r="P22" s="136"/>
      <c r="Q22" s="136"/>
      <c r="R22" s="137"/>
      <c r="S22" s="134">
        <f>K22+1</f>
        <v>45431</v>
      </c>
      <c r="T22" s="135"/>
      <c r="U22" s="136"/>
      <c r="V22" s="136"/>
      <c r="W22" s="136"/>
      <c r="X22" s="136"/>
      <c r="Y22" s="136"/>
      <c r="Z22" s="137"/>
      <c r="AA22" s="65"/>
      <c r="AB22" s="103" t="s">
        <v>31</v>
      </c>
      <c r="AC22" s="104" t="s">
        <v>32</v>
      </c>
      <c r="AD22" s="65"/>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119">
        <f>S22+1</f>
        <v>45432</v>
      </c>
      <c r="B28" s="47"/>
      <c r="C28" s="119">
        <f>A28+1</f>
        <v>45433</v>
      </c>
      <c r="D28" s="48"/>
      <c r="E28" s="119">
        <f>C28+1</f>
        <v>45434</v>
      </c>
      <c r="F28" s="48"/>
      <c r="G28" s="119">
        <f>E28+1</f>
        <v>45435</v>
      </c>
      <c r="H28" s="48"/>
      <c r="I28" s="119">
        <f>G28+1</f>
        <v>45436</v>
      </c>
      <c r="J28" s="48"/>
      <c r="K28" s="134">
        <f>I28+1</f>
        <v>45437</v>
      </c>
      <c r="L28" s="135"/>
      <c r="M28" s="136"/>
      <c r="N28" s="136"/>
      <c r="O28" s="136"/>
      <c r="P28" s="136"/>
      <c r="Q28" s="136"/>
      <c r="R28" s="137"/>
      <c r="S28" s="134">
        <f>K28+1</f>
        <v>45438</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119">
        <f>S28+1</f>
        <v>45439</v>
      </c>
      <c r="B34" s="47"/>
      <c r="C34" s="119">
        <f>A34+1</f>
        <v>45440</v>
      </c>
      <c r="D34" s="48"/>
      <c r="E34" s="119">
        <f>C34+1</f>
        <v>45441</v>
      </c>
      <c r="F34" s="48"/>
      <c r="G34" s="119">
        <f>E34+1</f>
        <v>45442</v>
      </c>
      <c r="H34" s="118"/>
      <c r="I34" s="119">
        <f>G34+1</f>
        <v>45443</v>
      </c>
      <c r="J34" s="118"/>
      <c r="K34" s="134">
        <f>I34+1</f>
        <v>45444</v>
      </c>
      <c r="L34" s="135"/>
      <c r="M34" s="136"/>
      <c r="N34" s="136"/>
      <c r="O34" s="136"/>
      <c r="P34" s="136"/>
      <c r="Q34" s="136"/>
      <c r="R34" s="137"/>
      <c r="S34" s="134">
        <f>K34+1</f>
        <v>45445</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116">
        <f>S34+1</f>
        <v>45446</v>
      </c>
      <c r="B40" s="117"/>
      <c r="C40" s="116">
        <f>A40+1</f>
        <v>45447</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 priority="3">
      <formula>MONTH(A10)&lt;&gt;MONTH($A$1)</formula>
    </cfRule>
    <cfRule type="expression" dxfId="2" priority="4">
      <formula>OR(WEEKDAY(A10,1)=1,WEEKDAY(A10,1)=7)</formula>
    </cfRule>
  </conditionalFormatting>
  <conditionalFormatting sqref="I10 I16 I22 I28 I34">
    <cfRule type="expression" dxfId="1" priority="1">
      <formula>MONTH(I10)&lt;&gt;MONTH($A$1)</formula>
    </cfRule>
    <cfRule type="expression" dxfId="0" priority="2">
      <formula>OR(WEEKDAY(I10,1)=1,WEEKDAY(I10,1)=7)</formula>
    </cfRule>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4BC5F-C180-485F-A613-7450E9CC33F0}">
  <dimension ref="A1"/>
  <sheetViews>
    <sheetView workbookViewId="0">
      <selection activeCell="E15" sqref="E15"/>
    </sheetView>
  </sheetViews>
  <sheetFormatPr defaultRowHeight="12.75" x14ac:dyDescent="0.2"/>
  <cols>
    <col min="1" max="16384" width="9.140625" style="53"/>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8656D-1351-40C0-B1B4-BEB67E38EB7B}">
  <dimension ref="A1:H14"/>
  <sheetViews>
    <sheetView workbookViewId="0">
      <selection activeCell="G11" sqref="G11"/>
    </sheetView>
  </sheetViews>
  <sheetFormatPr defaultRowHeight="15.75" x14ac:dyDescent="0.25"/>
  <cols>
    <col min="1" max="1" width="41.7109375" style="53" bestFit="1" customWidth="1"/>
    <col min="2" max="6" width="9.140625" style="53"/>
    <col min="7" max="7" width="52.42578125" style="108" bestFit="1" customWidth="1"/>
    <col min="8" max="8" width="9.140625" style="110"/>
    <col min="9" max="16384" width="9.140625" style="53"/>
  </cols>
  <sheetData>
    <row r="1" spans="1:8" x14ac:dyDescent="0.25">
      <c r="A1" s="84" t="s">
        <v>19</v>
      </c>
      <c r="B1" s="53">
        <f>SUM(B2:B6)</f>
        <v>321</v>
      </c>
      <c r="G1" s="107" t="s">
        <v>45</v>
      </c>
      <c r="H1" s="109"/>
    </row>
    <row r="2" spans="1:8" x14ac:dyDescent="0.25">
      <c r="A2" s="85" t="s">
        <v>21</v>
      </c>
      <c r="B2" s="53">
        <f>SUM('Август 2022:Ноябрь 2023'!AC11)</f>
        <v>60</v>
      </c>
      <c r="C2" s="98">
        <v>1</v>
      </c>
      <c r="G2" s="108" t="s">
        <v>47</v>
      </c>
      <c r="H2" s="110">
        <v>2</v>
      </c>
    </row>
    <row r="3" spans="1:8" x14ac:dyDescent="0.2">
      <c r="A3" s="85" t="s">
        <v>22</v>
      </c>
      <c r="B3" s="53">
        <f>SUM('Август 2022:Ноябрь 2023'!AC12)</f>
        <v>72</v>
      </c>
      <c r="C3" s="98">
        <v>2</v>
      </c>
      <c r="G3" s="105" t="s">
        <v>48</v>
      </c>
      <c r="H3" s="110">
        <v>2</v>
      </c>
    </row>
    <row r="4" spans="1:8" x14ac:dyDescent="0.25">
      <c r="A4" s="85" t="s">
        <v>23</v>
      </c>
      <c r="B4" s="53">
        <f>SUM('Август 2022:Ноябрь 2023'!AC13)</f>
        <v>75</v>
      </c>
      <c r="C4" s="98">
        <v>3</v>
      </c>
      <c r="G4" s="108" t="s">
        <v>57</v>
      </c>
      <c r="H4" s="110">
        <v>2</v>
      </c>
    </row>
    <row r="5" spans="1:8" x14ac:dyDescent="0.25">
      <c r="A5" s="85" t="s">
        <v>24</v>
      </c>
      <c r="B5" s="53">
        <f>SUM('Август 2022:Ноябрь 2023'!AC14)</f>
        <v>66</v>
      </c>
      <c r="C5" s="98">
        <v>4</v>
      </c>
      <c r="G5" s="108" t="s">
        <v>46</v>
      </c>
      <c r="H5" s="110">
        <v>1</v>
      </c>
    </row>
    <row r="6" spans="1:8" x14ac:dyDescent="0.25">
      <c r="A6" s="85" t="s">
        <v>25</v>
      </c>
      <c r="B6" s="53">
        <f>SUM('Август 2022:Ноябрь 2023'!AC15)</f>
        <v>48</v>
      </c>
      <c r="C6" s="98">
        <v>5</v>
      </c>
      <c r="G6" s="108" t="s">
        <v>49</v>
      </c>
      <c r="H6" s="110">
        <v>1</v>
      </c>
    </row>
    <row r="7" spans="1:8" x14ac:dyDescent="0.25">
      <c r="A7" s="84" t="s">
        <v>20</v>
      </c>
      <c r="B7" s="53">
        <f>VLOOKUP(MAX(B2:B6),B2:C6,2,0)</f>
        <v>3</v>
      </c>
      <c r="C7" s="53">
        <f>MAX(B2:B6)</f>
        <v>75</v>
      </c>
      <c r="G7" s="108" t="s">
        <v>50</v>
      </c>
      <c r="H7" s="110">
        <v>1</v>
      </c>
    </row>
    <row r="8" spans="1:8" x14ac:dyDescent="0.25">
      <c r="A8" s="85" t="s">
        <v>26</v>
      </c>
      <c r="B8" s="53">
        <f>VLOOKUP(MIN(B2:B6),B2:C6,2,0)</f>
        <v>5</v>
      </c>
      <c r="C8" s="53">
        <f>MIN(B2:B6)</f>
        <v>48</v>
      </c>
      <c r="G8" s="108" t="s">
        <v>51</v>
      </c>
      <c r="H8" s="110">
        <v>1</v>
      </c>
    </row>
    <row r="9" spans="1:8" x14ac:dyDescent="0.25">
      <c r="A9" s="84" t="s">
        <v>30</v>
      </c>
      <c r="B9" s="53">
        <f>SUM('Август 2022:Ноябрь 2023'!AC19)</f>
        <v>181</v>
      </c>
      <c r="G9" s="108" t="s">
        <v>52</v>
      </c>
      <c r="H9" s="110">
        <v>1</v>
      </c>
    </row>
    <row r="10" spans="1:8" x14ac:dyDescent="0.25">
      <c r="A10" s="85" t="s">
        <v>28</v>
      </c>
      <c r="B10" s="53">
        <f>SUM('Август 2022:Ноябрь 2023'!AC20)</f>
        <v>64</v>
      </c>
      <c r="G10" s="108" t="s">
        <v>53</v>
      </c>
      <c r="H10" s="110">
        <v>1</v>
      </c>
    </row>
    <row r="11" spans="1:8" ht="16.5" thickBot="1" x14ac:dyDescent="0.3">
      <c r="A11" s="95" t="s">
        <v>29</v>
      </c>
      <c r="B11" s="53">
        <f>SUM('Август 2022:Ноябрь 2023'!AC21)</f>
        <v>4</v>
      </c>
      <c r="G11" s="108" t="s">
        <v>54</v>
      </c>
      <c r="H11" s="110">
        <v>1</v>
      </c>
    </row>
    <row r="12" spans="1:8" x14ac:dyDescent="0.25">
      <c r="G12" s="108" t="s">
        <v>55</v>
      </c>
      <c r="H12" s="110">
        <v>1</v>
      </c>
    </row>
    <row r="13" spans="1:8" x14ac:dyDescent="0.25">
      <c r="G13" s="108" t="s">
        <v>56</v>
      </c>
      <c r="H13" s="110">
        <v>1</v>
      </c>
    </row>
    <row r="14" spans="1:8" x14ac:dyDescent="0.25">
      <c r="G14" s="108" t="s">
        <v>58</v>
      </c>
      <c r="H14" s="110">
        <v>1</v>
      </c>
    </row>
  </sheetData>
  <sortState xmlns:xlrd2="http://schemas.microsoft.com/office/spreadsheetml/2017/richdata2" ref="G2:H14">
    <sortCondition descending="1" ref="H2:H14"/>
  </sortState>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pageSetUpPr fitToPage="1"/>
  </sheetPr>
  <dimension ref="A1:AD45"/>
  <sheetViews>
    <sheetView showGridLines="0" topLeftCell="A7" zoomScaleNormal="100" workbookViewId="0">
      <selection activeCell="AB32" sqref="AB32"/>
    </sheetView>
  </sheetViews>
  <sheetFormatPr defaultRowHeight="15.75" x14ac:dyDescent="0.25"/>
  <cols>
    <col min="1" max="1" width="4.85546875" style="76" customWidth="1"/>
    <col min="2" max="2" width="14.7109375" style="76" customWidth="1"/>
    <col min="3" max="3" width="4.85546875" style="76" customWidth="1"/>
    <col min="4" max="4" width="14.7109375" style="76" customWidth="1"/>
    <col min="5" max="5" width="4.85546875" style="76" customWidth="1"/>
    <col min="6" max="6" width="14.7109375" style="76" customWidth="1"/>
    <col min="7" max="7" width="4.85546875" style="76" customWidth="1"/>
    <col min="8" max="8" width="14.7109375" style="76" customWidth="1"/>
    <col min="9" max="9" width="4.85546875" style="76" customWidth="1"/>
    <col min="10" max="10" width="14.7109375" style="76" customWidth="1"/>
    <col min="11" max="11" width="2.5703125" style="76" customWidth="1"/>
    <col min="12" max="17" width="2.42578125" style="76" customWidth="1"/>
    <col min="18" max="18" width="1.5703125" style="76" customWidth="1"/>
    <col min="19" max="25" width="2.42578125" style="76" customWidth="1"/>
    <col min="26" max="26" width="1.5703125" style="76" customWidth="1"/>
    <col min="27" max="27" width="9.140625" style="76"/>
    <col min="28" max="28" width="41.7109375" style="83" bestFit="1" customWidth="1"/>
    <col min="29" max="29" width="9.140625" style="83"/>
    <col min="30" max="16384" width="9.140625" style="76"/>
  </cols>
  <sheetData>
    <row r="1" spans="1:30" s="55" customFormat="1" ht="15" customHeight="1" x14ac:dyDescent="0.25">
      <c r="A1" s="169">
        <f>DATE(Настройка!D5,Настройка!D7,1)</f>
        <v>44774</v>
      </c>
      <c r="B1" s="169"/>
      <c r="C1" s="169"/>
      <c r="D1" s="169"/>
      <c r="E1" s="169"/>
      <c r="F1" s="169"/>
      <c r="G1" s="169"/>
      <c r="H1" s="169"/>
      <c r="I1" s="54"/>
      <c r="J1" s="54"/>
      <c r="K1" s="172">
        <f>DATE(YEAR(A1),MONTH(A1)-1,1)</f>
        <v>44743</v>
      </c>
      <c r="L1" s="172"/>
      <c r="M1" s="172"/>
      <c r="N1" s="172"/>
      <c r="O1" s="172"/>
      <c r="P1" s="172"/>
      <c r="Q1" s="172"/>
      <c r="S1" s="172">
        <f>DATE(YEAR(A1),MONTH(A1)+1,1)</f>
        <v>44805</v>
      </c>
      <c r="T1" s="172"/>
      <c r="U1" s="172"/>
      <c r="V1" s="172"/>
      <c r="W1" s="172"/>
      <c r="X1" s="172"/>
      <c r="Y1" s="172"/>
      <c r="AB1" s="83"/>
      <c r="AC1" s="83"/>
    </row>
    <row r="2" spans="1:30" s="55" customFormat="1" ht="11.25" customHeight="1" x14ac:dyDescent="0.25">
      <c r="A2" s="169"/>
      <c r="B2" s="169"/>
      <c r="C2" s="169"/>
      <c r="D2" s="169"/>
      <c r="E2" s="169"/>
      <c r="F2" s="169"/>
      <c r="G2" s="169"/>
      <c r="H2" s="169"/>
      <c r="I2" s="54"/>
      <c r="J2" s="54"/>
      <c r="K2" s="56" t="str">
        <f>INDEX({"Вс";"Пн";"Вт";"Ср";"Чт";"Пт";"Сб"},1+MOD(день_начала+1-2,7))</f>
        <v>Пн</v>
      </c>
      <c r="L2" s="56" t="str">
        <f>INDEX({"Вс";"Пн";"Вт";"Ср";"Чт";"Пт";"Сб"},1+MOD(день_начала+2-2,7))</f>
        <v>Вт</v>
      </c>
      <c r="M2" s="56" t="str">
        <f>INDEX({"Вс";"Пн";"Вт";"Ср";"Чт";"Пт";"Сб"},1+MOD(день_начала+3-2,7))</f>
        <v>Ср</v>
      </c>
      <c r="N2" s="56" t="str">
        <f>INDEX({"Вс";"Пн";"Вт";"Ср";"Чт";"Пт";"Сб"},1+MOD(день_начала+4-2,7))</f>
        <v>Чт</v>
      </c>
      <c r="O2" s="56" t="str">
        <f>INDEX({"Вс";"Пн";"Вт";"Ср";"Чт";"Пт";"Сб"},1+MOD(день_начала+5-2,7))</f>
        <v>Пт</v>
      </c>
      <c r="P2" s="56" t="str">
        <f>INDEX({"Вс";"Пн";"Вт";"Ср";"Чт";"Пт";"Сб"},1+MOD(день_начала+6-2,7))</f>
        <v>Сб</v>
      </c>
      <c r="Q2" s="56" t="str">
        <f>INDEX({"Вс";"Пн";"Вт";"Ср";"Чт";"Пт";"Сб"},1+MOD(день_начала+7-2,7))</f>
        <v>Вс</v>
      </c>
      <c r="S2" s="56" t="str">
        <f>INDEX({"Вс";"Пн";"Вт";"Ср";"Чт";"Пт";"Сб"},1+MOD(день_начала+1-2,7))</f>
        <v>Пн</v>
      </c>
      <c r="T2" s="56" t="str">
        <f>INDEX({"Вс";"Пн";"Вт";"Ср";"Чт";"Пт";"Сб"},1+MOD(день_начала+2-2,7))</f>
        <v>Вт</v>
      </c>
      <c r="U2" s="56" t="str">
        <f>INDEX({"Вс";"Пн";"Вт";"Ср";"Чт";"Пт";"Сб"},1+MOD(день_начала+3-2,7))</f>
        <v>Ср</v>
      </c>
      <c r="V2" s="56" t="str">
        <f>INDEX({"Вс";"Пн";"Вт";"Ср";"Чт";"Пт";"Сб"},1+MOD(день_начала+4-2,7))</f>
        <v>Чт</v>
      </c>
      <c r="W2" s="56" t="str">
        <f>INDEX({"Вс";"Пн";"Вт";"Ср";"Чт";"Пт";"Сб"},1+MOD(день_начала+5-2,7))</f>
        <v>Пт</v>
      </c>
      <c r="X2" s="56" t="str">
        <f>INDEX({"Вс";"Пн";"Вт";"Ср";"Чт";"Пт";"Сб"},1+MOD(день_начала+6-2,7))</f>
        <v>Сб</v>
      </c>
      <c r="Y2" s="56" t="str">
        <f>INDEX({"Вс";"Пн";"Вт";"Ср";"Чт";"Пт";"Сб"},1+MOD(день_начала+7-2,7))</f>
        <v>Вс</v>
      </c>
      <c r="AB2" s="83"/>
      <c r="AC2" s="83"/>
    </row>
    <row r="3" spans="1:30" s="59" customFormat="1" ht="9" customHeight="1" x14ac:dyDescent="0.25">
      <c r="A3" s="169"/>
      <c r="B3" s="169"/>
      <c r="C3" s="169"/>
      <c r="D3" s="169"/>
      <c r="E3" s="169"/>
      <c r="F3" s="169"/>
      <c r="G3" s="169"/>
      <c r="H3" s="169"/>
      <c r="I3" s="54"/>
      <c r="J3" s="54"/>
      <c r="K3" s="57" t="str">
        <f t="shared" ref="K3:Q8" si="0">IF(MONTH($K$1)&lt;&gt;MONTH($K$1-(WEEKDAY($K$1,1)-(день_начала-1))-IF((WEEKDAY($K$1,1)-(день_начала-1))&lt;=0,7,0)+(ROW(K3)-ROW($K$3))*7+(COLUMN(K3)-COLUMN($K$3)+1)),"",$K$1-(WEEKDAY($K$1,1)-(день_начала-1))-IF((WEEKDAY($K$1,1)-(день_начала-1))&lt;=0,7,0)+(ROW(K3)-ROW($K$3))*7+(COLUMN(K3)-COLUMN($K$3)+1))</f>
        <v/>
      </c>
      <c r="L3" s="57" t="str">
        <f t="shared" si="0"/>
        <v/>
      </c>
      <c r="M3" s="57" t="str">
        <f t="shared" si="0"/>
        <v/>
      </c>
      <c r="N3" s="57" t="str">
        <f t="shared" si="0"/>
        <v/>
      </c>
      <c r="O3" s="57">
        <f t="shared" si="0"/>
        <v>44743</v>
      </c>
      <c r="P3" s="57">
        <f t="shared" si="0"/>
        <v>44744</v>
      </c>
      <c r="Q3" s="57">
        <f t="shared" si="0"/>
        <v>44745</v>
      </c>
      <c r="R3" s="58"/>
      <c r="S3" s="57" t="str">
        <f t="shared" ref="S3:Y8" si="1">IF(MONTH($S$1)&lt;&gt;MONTH($S$1-(WEEKDAY($S$1,1)-(день_начала-1))-IF((WEEKDAY($S$1,1)-(день_начала-1))&lt;=0,7,0)+(ROW(S3)-ROW($S$3))*7+(COLUMN(S3)-COLUMN($S$3)+1)),"",$S$1-(WEEKDAY($S$1,1)-(день_начала-1))-IF((WEEKDAY($S$1,1)-(день_начала-1))&lt;=0,7,0)+(ROW(S3)-ROW($S$3))*7+(COLUMN(S3)-COLUMN($S$3)+1))</f>
        <v/>
      </c>
      <c r="T3" s="57" t="str">
        <f t="shared" si="1"/>
        <v/>
      </c>
      <c r="U3" s="57" t="str">
        <f t="shared" si="1"/>
        <v/>
      </c>
      <c r="V3" s="57">
        <f t="shared" si="1"/>
        <v>44805</v>
      </c>
      <c r="W3" s="57">
        <f t="shared" si="1"/>
        <v>44806</v>
      </c>
      <c r="X3" s="57">
        <f t="shared" si="1"/>
        <v>44807</v>
      </c>
      <c r="Y3" s="57">
        <f t="shared" si="1"/>
        <v>44808</v>
      </c>
      <c r="AB3" s="83"/>
      <c r="AC3" s="83"/>
    </row>
    <row r="4" spans="1:30" s="59" customFormat="1" ht="9" customHeight="1" x14ac:dyDescent="0.25">
      <c r="A4" s="169"/>
      <c r="B4" s="169"/>
      <c r="C4" s="169"/>
      <c r="D4" s="169"/>
      <c r="E4" s="169"/>
      <c r="F4" s="169"/>
      <c r="G4" s="169"/>
      <c r="H4" s="169"/>
      <c r="I4" s="54"/>
      <c r="J4" s="54"/>
      <c r="K4" s="57">
        <f t="shared" si="0"/>
        <v>44746</v>
      </c>
      <c r="L4" s="57">
        <f t="shared" si="0"/>
        <v>44747</v>
      </c>
      <c r="M4" s="57">
        <f t="shared" si="0"/>
        <v>44748</v>
      </c>
      <c r="N4" s="57">
        <f t="shared" si="0"/>
        <v>44749</v>
      </c>
      <c r="O4" s="57">
        <f t="shared" si="0"/>
        <v>44750</v>
      </c>
      <c r="P4" s="57">
        <f t="shared" si="0"/>
        <v>44751</v>
      </c>
      <c r="Q4" s="57">
        <f t="shared" si="0"/>
        <v>44752</v>
      </c>
      <c r="R4" s="58"/>
      <c r="S4" s="57">
        <f t="shared" si="1"/>
        <v>44809</v>
      </c>
      <c r="T4" s="57">
        <f t="shared" si="1"/>
        <v>44810</v>
      </c>
      <c r="U4" s="57">
        <f t="shared" si="1"/>
        <v>44811</v>
      </c>
      <c r="V4" s="57">
        <f t="shared" si="1"/>
        <v>44812</v>
      </c>
      <c r="W4" s="57">
        <f t="shared" si="1"/>
        <v>44813</v>
      </c>
      <c r="X4" s="57">
        <f t="shared" si="1"/>
        <v>44814</v>
      </c>
      <c r="Y4" s="57">
        <f t="shared" si="1"/>
        <v>44815</v>
      </c>
      <c r="AB4" s="83"/>
      <c r="AC4" s="83"/>
    </row>
    <row r="5" spans="1:30" s="59" customFormat="1" ht="9" customHeight="1" x14ac:dyDescent="0.25">
      <c r="A5" s="169"/>
      <c r="B5" s="169"/>
      <c r="C5" s="169"/>
      <c r="D5" s="169"/>
      <c r="E5" s="169"/>
      <c r="F5" s="169"/>
      <c r="G5" s="169"/>
      <c r="H5" s="169"/>
      <c r="I5" s="54"/>
      <c r="J5" s="54"/>
      <c r="K5" s="57">
        <f t="shared" si="0"/>
        <v>44753</v>
      </c>
      <c r="L5" s="57">
        <f t="shared" si="0"/>
        <v>44754</v>
      </c>
      <c r="M5" s="57">
        <f t="shared" si="0"/>
        <v>44755</v>
      </c>
      <c r="N5" s="57">
        <f t="shared" si="0"/>
        <v>44756</v>
      </c>
      <c r="O5" s="57">
        <f t="shared" si="0"/>
        <v>44757</v>
      </c>
      <c r="P5" s="57">
        <f t="shared" si="0"/>
        <v>44758</v>
      </c>
      <c r="Q5" s="57">
        <f t="shared" si="0"/>
        <v>44759</v>
      </c>
      <c r="R5" s="58"/>
      <c r="S5" s="57">
        <f t="shared" si="1"/>
        <v>44816</v>
      </c>
      <c r="T5" s="57">
        <f t="shared" si="1"/>
        <v>44817</v>
      </c>
      <c r="U5" s="57">
        <f t="shared" si="1"/>
        <v>44818</v>
      </c>
      <c r="V5" s="57">
        <f t="shared" si="1"/>
        <v>44819</v>
      </c>
      <c r="W5" s="57">
        <f t="shared" si="1"/>
        <v>44820</v>
      </c>
      <c r="X5" s="57">
        <f t="shared" si="1"/>
        <v>44821</v>
      </c>
      <c r="Y5" s="57">
        <f t="shared" si="1"/>
        <v>44822</v>
      </c>
      <c r="AB5" s="83"/>
      <c r="AC5" s="83"/>
    </row>
    <row r="6" spans="1:30" s="59" customFormat="1" ht="9" customHeight="1" x14ac:dyDescent="0.25">
      <c r="A6" s="169"/>
      <c r="B6" s="169"/>
      <c r="C6" s="169"/>
      <c r="D6" s="169"/>
      <c r="E6" s="169"/>
      <c r="F6" s="169"/>
      <c r="G6" s="169"/>
      <c r="H6" s="169"/>
      <c r="I6" s="54"/>
      <c r="J6" s="54"/>
      <c r="K6" s="57">
        <f t="shared" si="0"/>
        <v>44760</v>
      </c>
      <c r="L6" s="57">
        <f t="shared" si="0"/>
        <v>44761</v>
      </c>
      <c r="M6" s="57">
        <f t="shared" si="0"/>
        <v>44762</v>
      </c>
      <c r="N6" s="57">
        <f t="shared" si="0"/>
        <v>44763</v>
      </c>
      <c r="O6" s="57">
        <f t="shared" si="0"/>
        <v>44764</v>
      </c>
      <c r="P6" s="57">
        <f t="shared" si="0"/>
        <v>44765</v>
      </c>
      <c r="Q6" s="57">
        <f t="shared" si="0"/>
        <v>44766</v>
      </c>
      <c r="R6" s="58"/>
      <c r="S6" s="57">
        <f t="shared" si="1"/>
        <v>44823</v>
      </c>
      <c r="T6" s="57">
        <f t="shared" si="1"/>
        <v>44824</v>
      </c>
      <c r="U6" s="57">
        <f t="shared" si="1"/>
        <v>44825</v>
      </c>
      <c r="V6" s="57">
        <f t="shared" si="1"/>
        <v>44826</v>
      </c>
      <c r="W6" s="57">
        <f t="shared" si="1"/>
        <v>44827</v>
      </c>
      <c r="X6" s="57">
        <f t="shared" si="1"/>
        <v>44828</v>
      </c>
      <c r="Y6" s="57">
        <f t="shared" si="1"/>
        <v>44829</v>
      </c>
      <c r="AB6" s="83"/>
      <c r="AC6" s="83"/>
    </row>
    <row r="7" spans="1:30" s="59" customFormat="1" ht="9" customHeight="1" x14ac:dyDescent="0.25">
      <c r="A7" s="169"/>
      <c r="B7" s="169"/>
      <c r="C7" s="169"/>
      <c r="D7" s="169"/>
      <c r="E7" s="169"/>
      <c r="F7" s="169"/>
      <c r="G7" s="169"/>
      <c r="H7" s="169"/>
      <c r="I7" s="54"/>
      <c r="J7" s="54"/>
      <c r="K7" s="57">
        <f t="shared" si="0"/>
        <v>44767</v>
      </c>
      <c r="L7" s="57">
        <f t="shared" si="0"/>
        <v>44768</v>
      </c>
      <c r="M7" s="57">
        <f t="shared" si="0"/>
        <v>44769</v>
      </c>
      <c r="N7" s="57">
        <f t="shared" si="0"/>
        <v>44770</v>
      </c>
      <c r="O7" s="57">
        <f t="shared" si="0"/>
        <v>44771</v>
      </c>
      <c r="P7" s="57">
        <f t="shared" si="0"/>
        <v>44772</v>
      </c>
      <c r="Q7" s="57">
        <f t="shared" si="0"/>
        <v>44773</v>
      </c>
      <c r="R7" s="58"/>
      <c r="S7" s="57">
        <f t="shared" si="1"/>
        <v>44830</v>
      </c>
      <c r="T7" s="57">
        <f t="shared" si="1"/>
        <v>44831</v>
      </c>
      <c r="U7" s="57">
        <f t="shared" si="1"/>
        <v>44832</v>
      </c>
      <c r="V7" s="57">
        <f t="shared" si="1"/>
        <v>44833</v>
      </c>
      <c r="W7" s="57">
        <f t="shared" si="1"/>
        <v>44834</v>
      </c>
      <c r="X7" s="57" t="str">
        <f t="shared" si="1"/>
        <v/>
      </c>
      <c r="Y7" s="57" t="str">
        <f t="shared" si="1"/>
        <v/>
      </c>
      <c r="AB7" s="83"/>
      <c r="AC7" s="83"/>
    </row>
    <row r="8" spans="1:30" s="64" customFormat="1" ht="9" customHeight="1" thickBot="1" x14ac:dyDescent="0.25">
      <c r="A8" s="60"/>
      <c r="B8" s="60"/>
      <c r="C8" s="60"/>
      <c r="D8" s="60"/>
      <c r="E8" s="60"/>
      <c r="F8" s="60"/>
      <c r="G8" s="60"/>
      <c r="H8" s="60"/>
      <c r="I8" s="61"/>
      <c r="J8" s="61"/>
      <c r="K8" s="57" t="str">
        <f t="shared" si="0"/>
        <v/>
      </c>
      <c r="L8" s="57" t="str">
        <f t="shared" si="0"/>
        <v/>
      </c>
      <c r="M8" s="57" t="str">
        <f t="shared" si="0"/>
        <v/>
      </c>
      <c r="N8" s="57" t="str">
        <f t="shared" si="0"/>
        <v/>
      </c>
      <c r="O8" s="57" t="str">
        <f t="shared" si="0"/>
        <v/>
      </c>
      <c r="P8" s="57" t="str">
        <f t="shared" si="0"/>
        <v/>
      </c>
      <c r="Q8" s="57" t="str">
        <f t="shared" si="0"/>
        <v/>
      </c>
      <c r="R8" s="62"/>
      <c r="S8" s="57" t="str">
        <f t="shared" si="1"/>
        <v/>
      </c>
      <c r="T8" s="57" t="str">
        <f t="shared" si="1"/>
        <v/>
      </c>
      <c r="U8" s="57" t="str">
        <f t="shared" si="1"/>
        <v/>
      </c>
      <c r="V8" s="57" t="str">
        <f t="shared" si="1"/>
        <v/>
      </c>
      <c r="W8" s="57" t="str">
        <f t="shared" si="1"/>
        <v/>
      </c>
      <c r="X8" s="57" t="str">
        <f t="shared" si="1"/>
        <v/>
      </c>
      <c r="Y8" s="57" t="str">
        <f t="shared" si="1"/>
        <v/>
      </c>
      <c r="Z8" s="63"/>
      <c r="AB8" s="82"/>
      <c r="AC8" s="82"/>
    </row>
    <row r="9" spans="1:30" s="65" customFormat="1" ht="21" customHeight="1" x14ac:dyDescent="0.25">
      <c r="A9" s="170">
        <f>A10</f>
        <v>44774</v>
      </c>
      <c r="B9" s="171"/>
      <c r="C9" s="171">
        <f>C10</f>
        <v>44775</v>
      </c>
      <c r="D9" s="171"/>
      <c r="E9" s="171">
        <f>E10</f>
        <v>44776</v>
      </c>
      <c r="F9" s="171"/>
      <c r="G9" s="171">
        <f>G10</f>
        <v>44777</v>
      </c>
      <c r="H9" s="171"/>
      <c r="I9" s="171">
        <f>I10</f>
        <v>44778</v>
      </c>
      <c r="J9" s="171"/>
      <c r="K9" s="171">
        <f>K10</f>
        <v>44779</v>
      </c>
      <c r="L9" s="171"/>
      <c r="M9" s="171"/>
      <c r="N9" s="171"/>
      <c r="O9" s="171"/>
      <c r="P9" s="171"/>
      <c r="Q9" s="171"/>
      <c r="R9" s="171"/>
      <c r="S9" s="171">
        <f>S10</f>
        <v>44780</v>
      </c>
      <c r="T9" s="171"/>
      <c r="U9" s="171"/>
      <c r="V9" s="171"/>
      <c r="W9" s="171"/>
      <c r="X9" s="171"/>
      <c r="Y9" s="171"/>
      <c r="Z9" s="171"/>
      <c r="AA9" s="86"/>
      <c r="AB9" s="87" t="s">
        <v>18</v>
      </c>
      <c r="AC9" s="88"/>
      <c r="AD9" s="89"/>
    </row>
    <row r="10" spans="1:30" s="65" customFormat="1" ht="18" x14ac:dyDescent="0.2">
      <c r="A10" s="66">
        <f>$A$1-(WEEKDAY($A$1,1)-(день_начала-1))-IF((WEEKDAY($A$1,1)-(день_начала-1))&lt;=0,7,0)+1</f>
        <v>44774</v>
      </c>
      <c r="B10" s="67"/>
      <c r="C10" s="66">
        <f>A10+1</f>
        <v>44775</v>
      </c>
      <c r="D10" s="68"/>
      <c r="E10" s="66">
        <f>C10+1</f>
        <v>44776</v>
      </c>
      <c r="F10" s="68"/>
      <c r="G10" s="66">
        <f>E10+1</f>
        <v>44777</v>
      </c>
      <c r="H10" s="68"/>
      <c r="I10" s="66">
        <f>G10+1</f>
        <v>44778</v>
      </c>
      <c r="J10" s="68"/>
      <c r="K10" s="153">
        <f>I10+1</f>
        <v>44779</v>
      </c>
      <c r="L10" s="154"/>
      <c r="M10" s="155"/>
      <c r="N10" s="155"/>
      <c r="O10" s="155"/>
      <c r="P10" s="155"/>
      <c r="Q10" s="155"/>
      <c r="R10" s="156"/>
      <c r="S10" s="153">
        <f>K10+1</f>
        <v>44780</v>
      </c>
      <c r="T10" s="154"/>
      <c r="U10" s="155"/>
      <c r="V10" s="155"/>
      <c r="W10" s="155"/>
      <c r="X10" s="155"/>
      <c r="Y10" s="155"/>
      <c r="Z10" s="155"/>
      <c r="AA10" s="90"/>
      <c r="AB10" s="84" t="s">
        <v>19</v>
      </c>
      <c r="AC10" s="85">
        <f>SUM(AC11:AC15)</f>
        <v>25</v>
      </c>
      <c r="AD10" s="91"/>
    </row>
    <row r="11" spans="1:30" s="65" customFormat="1" x14ac:dyDescent="0.2">
      <c r="A11" s="148"/>
      <c r="B11" s="163"/>
      <c r="C11" s="148"/>
      <c r="D11" s="149"/>
      <c r="E11" s="148"/>
      <c r="F11" s="149"/>
      <c r="G11" s="148"/>
      <c r="H11" s="149"/>
      <c r="I11" s="148"/>
      <c r="J11" s="149"/>
      <c r="K11" s="150"/>
      <c r="L11" s="151"/>
      <c r="M11" s="151"/>
      <c r="N11" s="151"/>
      <c r="O11" s="151"/>
      <c r="P11" s="151"/>
      <c r="Q11" s="151"/>
      <c r="R11" s="157"/>
      <c r="S11" s="150"/>
      <c r="T11" s="151"/>
      <c r="U11" s="151"/>
      <c r="V11" s="151"/>
      <c r="W11" s="151"/>
      <c r="X11" s="151"/>
      <c r="Y11" s="151"/>
      <c r="Z11" s="152"/>
      <c r="AA11" s="92">
        <v>1</v>
      </c>
      <c r="AB11" s="85" t="s">
        <v>21</v>
      </c>
      <c r="AC11" s="85">
        <v>7</v>
      </c>
      <c r="AD11" s="93">
        <v>1</v>
      </c>
    </row>
    <row r="12" spans="1:30" s="65" customFormat="1" x14ac:dyDescent="0.2">
      <c r="A12" s="148"/>
      <c r="B12" s="163"/>
      <c r="C12" s="148"/>
      <c r="D12" s="149"/>
      <c r="E12" s="148"/>
      <c r="F12" s="149"/>
      <c r="G12" s="148"/>
      <c r="H12" s="149"/>
      <c r="I12" s="148"/>
      <c r="J12" s="149"/>
      <c r="K12" s="150"/>
      <c r="L12" s="151"/>
      <c r="M12" s="151"/>
      <c r="N12" s="151"/>
      <c r="O12" s="151"/>
      <c r="P12" s="151"/>
      <c r="Q12" s="151"/>
      <c r="R12" s="157"/>
      <c r="S12" s="150"/>
      <c r="T12" s="151"/>
      <c r="U12" s="151"/>
      <c r="V12" s="151"/>
      <c r="W12" s="151"/>
      <c r="X12" s="151"/>
      <c r="Y12" s="151"/>
      <c r="Z12" s="152"/>
      <c r="AA12" s="92">
        <v>2</v>
      </c>
      <c r="AB12" s="85" t="s">
        <v>22</v>
      </c>
      <c r="AC12" s="85">
        <v>4</v>
      </c>
      <c r="AD12" s="93">
        <v>2</v>
      </c>
    </row>
    <row r="13" spans="1:30" s="65" customFormat="1" x14ac:dyDescent="0.2">
      <c r="A13" s="148"/>
      <c r="B13" s="163"/>
      <c r="C13" s="148"/>
      <c r="D13" s="149"/>
      <c r="E13" s="148"/>
      <c r="F13" s="149"/>
      <c r="G13" s="148"/>
      <c r="H13" s="149"/>
      <c r="I13" s="148"/>
      <c r="J13" s="149"/>
      <c r="K13" s="150"/>
      <c r="L13" s="151"/>
      <c r="M13" s="151"/>
      <c r="N13" s="151"/>
      <c r="O13" s="151"/>
      <c r="P13" s="151"/>
      <c r="Q13" s="151"/>
      <c r="R13" s="157"/>
      <c r="S13" s="150"/>
      <c r="T13" s="151"/>
      <c r="U13" s="151"/>
      <c r="V13" s="151"/>
      <c r="W13" s="151"/>
      <c r="X13" s="151"/>
      <c r="Y13" s="151"/>
      <c r="Z13" s="152"/>
      <c r="AA13" s="92">
        <v>3</v>
      </c>
      <c r="AB13" s="85" t="s">
        <v>23</v>
      </c>
      <c r="AC13" s="85">
        <v>3</v>
      </c>
      <c r="AD13" s="93">
        <v>3</v>
      </c>
    </row>
    <row r="14" spans="1:30" s="65" customFormat="1" x14ac:dyDescent="0.2">
      <c r="A14" s="148"/>
      <c r="B14" s="163"/>
      <c r="C14" s="148"/>
      <c r="D14" s="149"/>
      <c r="E14" s="148"/>
      <c r="F14" s="149"/>
      <c r="G14" s="148"/>
      <c r="H14" s="149"/>
      <c r="I14" s="148"/>
      <c r="J14" s="149"/>
      <c r="K14" s="150"/>
      <c r="L14" s="151"/>
      <c r="M14" s="151"/>
      <c r="N14" s="151"/>
      <c r="O14" s="151"/>
      <c r="P14" s="151"/>
      <c r="Q14" s="151"/>
      <c r="R14" s="157"/>
      <c r="S14" s="150"/>
      <c r="T14" s="151"/>
      <c r="U14" s="151"/>
      <c r="V14" s="151"/>
      <c r="W14" s="151"/>
      <c r="X14" s="151"/>
      <c r="Y14" s="151"/>
      <c r="Z14" s="152"/>
      <c r="AA14" s="92">
        <v>4</v>
      </c>
      <c r="AB14" s="85" t="s">
        <v>24</v>
      </c>
      <c r="AC14" s="85">
        <v>6</v>
      </c>
      <c r="AD14" s="93">
        <v>4</v>
      </c>
    </row>
    <row r="15" spans="1:30" s="69" customFormat="1" ht="13.15" customHeight="1" x14ac:dyDescent="0.2">
      <c r="A15" s="160"/>
      <c r="B15" s="164"/>
      <c r="C15" s="160"/>
      <c r="D15" s="161"/>
      <c r="E15" s="160"/>
      <c r="F15" s="161"/>
      <c r="G15" s="160"/>
      <c r="H15" s="161"/>
      <c r="I15" s="160"/>
      <c r="J15" s="161"/>
      <c r="K15" s="158"/>
      <c r="L15" s="162"/>
      <c r="M15" s="162"/>
      <c r="N15" s="162"/>
      <c r="O15" s="162"/>
      <c r="P15" s="162"/>
      <c r="Q15" s="162"/>
      <c r="R15" s="159"/>
      <c r="S15" s="158"/>
      <c r="T15" s="162"/>
      <c r="U15" s="162"/>
      <c r="V15" s="162"/>
      <c r="W15" s="162"/>
      <c r="X15" s="162"/>
      <c r="Y15" s="162"/>
      <c r="Z15" s="162"/>
      <c r="AA15" s="92">
        <v>5</v>
      </c>
      <c r="AB15" s="85" t="s">
        <v>25</v>
      </c>
      <c r="AC15" s="85">
        <v>5</v>
      </c>
      <c r="AD15" s="93">
        <v>5</v>
      </c>
    </row>
    <row r="16" spans="1:30" s="65" customFormat="1" ht="18" x14ac:dyDescent="0.2">
      <c r="A16" s="66">
        <f>S10+1</f>
        <v>44781</v>
      </c>
      <c r="B16" s="67"/>
      <c r="C16" s="66">
        <f>A16+1</f>
        <v>44782</v>
      </c>
      <c r="D16" s="68"/>
      <c r="E16" s="66">
        <f>C16+1</f>
        <v>44783</v>
      </c>
      <c r="F16" s="68"/>
      <c r="G16" s="66">
        <f>E16+1</f>
        <v>44784</v>
      </c>
      <c r="H16" s="68"/>
      <c r="I16" s="66">
        <f>G16+1</f>
        <v>44785</v>
      </c>
      <c r="J16" s="68"/>
      <c r="K16" s="153">
        <f>I16+1</f>
        <v>44786</v>
      </c>
      <c r="L16" s="154"/>
      <c r="M16" s="155"/>
      <c r="N16" s="155"/>
      <c r="O16" s="155"/>
      <c r="P16" s="155"/>
      <c r="Q16" s="155"/>
      <c r="R16" s="156"/>
      <c r="S16" s="153">
        <f>K16+1</f>
        <v>44787</v>
      </c>
      <c r="T16" s="154"/>
      <c r="U16" s="155"/>
      <c r="V16" s="155"/>
      <c r="W16" s="155"/>
      <c r="X16" s="155"/>
      <c r="Y16" s="155"/>
      <c r="Z16" s="155"/>
      <c r="AA16" s="90"/>
      <c r="AB16" s="84" t="s">
        <v>20</v>
      </c>
      <c r="AC16" s="85">
        <f>VLOOKUP(MAX(AC11:AC15),AC11:AD15,2,0)</f>
        <v>1</v>
      </c>
      <c r="AD16" s="94">
        <f>VLOOKUP(AC16,AA11:AC15,3,0)</f>
        <v>7</v>
      </c>
    </row>
    <row r="17" spans="1:30" s="65" customFormat="1" x14ac:dyDescent="0.2">
      <c r="A17" s="148"/>
      <c r="B17" s="163"/>
      <c r="C17" s="148"/>
      <c r="D17" s="149"/>
      <c r="E17" s="148"/>
      <c r="F17" s="149"/>
      <c r="G17" s="148"/>
      <c r="H17" s="149"/>
      <c r="I17" s="148"/>
      <c r="J17" s="149"/>
      <c r="K17" s="150"/>
      <c r="L17" s="151"/>
      <c r="M17" s="151"/>
      <c r="N17" s="151"/>
      <c r="O17" s="151"/>
      <c r="P17" s="151"/>
      <c r="Q17" s="151"/>
      <c r="R17" s="157"/>
      <c r="S17" s="150"/>
      <c r="T17" s="151"/>
      <c r="U17" s="151"/>
      <c r="V17" s="151"/>
      <c r="W17" s="151"/>
      <c r="X17" s="151"/>
      <c r="Y17" s="151"/>
      <c r="Z17" s="152"/>
      <c r="AA17" s="90"/>
      <c r="AB17" s="85" t="s">
        <v>26</v>
      </c>
      <c r="AC17" s="85">
        <f>VLOOKUP(MIN(AC11:AC15),AC11:AD15,2,0)</f>
        <v>3</v>
      </c>
      <c r="AD17" s="94">
        <f>VLOOKUP(AC17,AA11:AC15,3,0)</f>
        <v>3</v>
      </c>
    </row>
    <row r="18" spans="1:30" s="65" customFormat="1" x14ac:dyDescent="0.2">
      <c r="A18" s="148"/>
      <c r="B18" s="163"/>
      <c r="C18" s="148"/>
      <c r="D18" s="149"/>
      <c r="E18" s="148"/>
      <c r="F18" s="149"/>
      <c r="G18" s="148"/>
      <c r="H18" s="149"/>
      <c r="I18" s="148"/>
      <c r="J18" s="149"/>
      <c r="K18" s="150"/>
      <c r="L18" s="151"/>
      <c r="M18" s="151"/>
      <c r="N18" s="151"/>
      <c r="O18" s="151"/>
      <c r="P18" s="151"/>
      <c r="Q18" s="151"/>
      <c r="R18" s="157"/>
      <c r="S18" s="150"/>
      <c r="T18" s="151"/>
      <c r="U18" s="151"/>
      <c r="V18" s="151"/>
      <c r="W18" s="151"/>
      <c r="X18" s="151"/>
      <c r="Y18" s="151"/>
      <c r="Z18" s="152"/>
      <c r="AA18" s="90"/>
      <c r="AB18" s="84" t="s">
        <v>27</v>
      </c>
      <c r="AC18" s="85">
        <v>5</v>
      </c>
      <c r="AD18" s="91"/>
    </row>
    <row r="19" spans="1:30" s="65" customFormat="1" x14ac:dyDescent="0.2">
      <c r="A19" s="148"/>
      <c r="B19" s="163"/>
      <c r="C19" s="148"/>
      <c r="D19" s="149"/>
      <c r="E19" s="148"/>
      <c r="F19" s="149"/>
      <c r="G19" s="148"/>
      <c r="H19" s="149"/>
      <c r="I19" s="148"/>
      <c r="J19" s="149"/>
      <c r="K19" s="150"/>
      <c r="L19" s="151"/>
      <c r="M19" s="151"/>
      <c r="N19" s="151"/>
      <c r="O19" s="151"/>
      <c r="P19" s="151"/>
      <c r="Q19" s="151"/>
      <c r="R19" s="157"/>
      <c r="S19" s="150"/>
      <c r="T19" s="151"/>
      <c r="U19" s="151"/>
      <c r="V19" s="151"/>
      <c r="W19" s="151"/>
      <c r="X19" s="151"/>
      <c r="Y19" s="151"/>
      <c r="Z19" s="152"/>
      <c r="AA19" s="90"/>
      <c r="AB19" s="84" t="s">
        <v>30</v>
      </c>
      <c r="AC19" s="85">
        <f>AC10-AC20*2-AC21*3</f>
        <v>11</v>
      </c>
      <c r="AD19" s="91"/>
    </row>
    <row r="20" spans="1:30" s="65" customFormat="1" x14ac:dyDescent="0.2">
      <c r="A20" s="148"/>
      <c r="B20" s="163"/>
      <c r="C20" s="148"/>
      <c r="D20" s="149"/>
      <c r="E20" s="148"/>
      <c r="F20" s="149"/>
      <c r="G20" s="148"/>
      <c r="H20" s="149"/>
      <c r="I20" s="148"/>
      <c r="J20" s="149"/>
      <c r="K20" s="150"/>
      <c r="L20" s="151"/>
      <c r="M20" s="151"/>
      <c r="N20" s="151"/>
      <c r="O20" s="151"/>
      <c r="P20" s="151"/>
      <c r="Q20" s="151"/>
      <c r="R20" s="157"/>
      <c r="S20" s="150"/>
      <c r="T20" s="151"/>
      <c r="U20" s="151"/>
      <c r="V20" s="151"/>
      <c r="W20" s="151"/>
      <c r="X20" s="151"/>
      <c r="Y20" s="151"/>
      <c r="Z20" s="152"/>
      <c r="AA20" s="90"/>
      <c r="AB20" s="85" t="s">
        <v>28</v>
      </c>
      <c r="AC20" s="85">
        <v>7</v>
      </c>
      <c r="AD20" s="91"/>
    </row>
    <row r="21" spans="1:30" s="69" customFormat="1" ht="13.15" customHeight="1" thickBot="1" x14ac:dyDescent="0.25">
      <c r="A21" s="160"/>
      <c r="B21" s="164"/>
      <c r="C21" s="160"/>
      <c r="D21" s="161"/>
      <c r="E21" s="160"/>
      <c r="F21" s="161"/>
      <c r="G21" s="160"/>
      <c r="H21" s="161"/>
      <c r="I21" s="160"/>
      <c r="J21" s="161"/>
      <c r="K21" s="158"/>
      <c r="L21" s="162"/>
      <c r="M21" s="162"/>
      <c r="N21" s="162"/>
      <c r="O21" s="162"/>
      <c r="P21" s="162"/>
      <c r="Q21" s="162"/>
      <c r="R21" s="159"/>
      <c r="S21" s="158"/>
      <c r="T21" s="162"/>
      <c r="U21" s="162"/>
      <c r="V21" s="162"/>
      <c r="W21" s="162"/>
      <c r="X21" s="162"/>
      <c r="Y21" s="162"/>
      <c r="Z21" s="159"/>
      <c r="AA21" s="96"/>
      <c r="AB21" s="95" t="s">
        <v>29</v>
      </c>
      <c r="AC21" s="95">
        <v>0</v>
      </c>
      <c r="AD21" s="97"/>
    </row>
    <row r="22" spans="1:30" s="65" customFormat="1" ht="18" x14ac:dyDescent="0.2">
      <c r="A22" s="66">
        <f>S16+1</f>
        <v>44788</v>
      </c>
      <c r="B22" s="67"/>
      <c r="C22" s="66">
        <f>A22+1</f>
        <v>44789</v>
      </c>
      <c r="D22" s="68"/>
      <c r="E22" s="66">
        <f>C22+1</f>
        <v>44790</v>
      </c>
      <c r="F22" s="68"/>
      <c r="G22" s="66">
        <f>E22+1</f>
        <v>44791</v>
      </c>
      <c r="H22" s="68"/>
      <c r="I22" s="66">
        <f>G22+1</f>
        <v>44792</v>
      </c>
      <c r="J22" s="68"/>
      <c r="K22" s="153">
        <f>I22+1</f>
        <v>44793</v>
      </c>
      <c r="L22" s="154"/>
      <c r="M22" s="155"/>
      <c r="N22" s="155"/>
      <c r="O22" s="155"/>
      <c r="P22" s="155"/>
      <c r="Q22" s="155"/>
      <c r="R22" s="156"/>
      <c r="S22" s="153">
        <f>K22+1</f>
        <v>44794</v>
      </c>
      <c r="T22" s="154"/>
      <c r="U22" s="155"/>
      <c r="V22" s="155"/>
      <c r="W22" s="155"/>
      <c r="X22" s="155"/>
      <c r="Y22" s="155"/>
      <c r="Z22" s="156"/>
      <c r="AB22" s="103" t="s">
        <v>31</v>
      </c>
      <c r="AC22" s="104" t="s">
        <v>32</v>
      </c>
    </row>
    <row r="23" spans="1:30" s="65" customFormat="1" x14ac:dyDescent="0.2">
      <c r="A23" s="148"/>
      <c r="B23" s="163"/>
      <c r="C23" s="148"/>
      <c r="D23" s="149"/>
      <c r="E23" s="148"/>
      <c r="F23" s="149"/>
      <c r="G23" s="148"/>
      <c r="H23" s="149"/>
      <c r="I23" s="148"/>
      <c r="J23" s="149"/>
      <c r="K23" s="150"/>
      <c r="L23" s="151"/>
      <c r="M23" s="151"/>
      <c r="N23" s="151"/>
      <c r="O23" s="151"/>
      <c r="P23" s="151"/>
      <c r="Q23" s="151"/>
      <c r="R23" s="157"/>
      <c r="S23" s="150"/>
      <c r="T23" s="151"/>
      <c r="U23" s="151"/>
      <c r="V23" s="151"/>
      <c r="W23" s="151"/>
      <c r="X23" s="151"/>
      <c r="Y23" s="151"/>
      <c r="Z23" s="157"/>
      <c r="AB23" s="82"/>
      <c r="AC23" s="82"/>
    </row>
    <row r="24" spans="1:30" s="65" customFormat="1" x14ac:dyDescent="0.2">
      <c r="A24" s="148"/>
      <c r="B24" s="163"/>
      <c r="C24" s="148"/>
      <c r="D24" s="149"/>
      <c r="E24" s="148"/>
      <c r="F24" s="149"/>
      <c r="G24" s="148"/>
      <c r="H24" s="149"/>
      <c r="I24" s="148"/>
      <c r="J24" s="149"/>
      <c r="K24" s="150"/>
      <c r="L24" s="151"/>
      <c r="M24" s="151"/>
      <c r="N24" s="151"/>
      <c r="O24" s="151"/>
      <c r="P24" s="151"/>
      <c r="Q24" s="151"/>
      <c r="R24" s="157"/>
      <c r="S24" s="150"/>
      <c r="T24" s="151"/>
      <c r="U24" s="151"/>
      <c r="V24" s="151"/>
      <c r="W24" s="151"/>
      <c r="X24" s="151"/>
      <c r="Y24" s="151"/>
      <c r="Z24" s="157"/>
      <c r="AB24" s="82"/>
      <c r="AC24" s="82"/>
    </row>
    <row r="25" spans="1:30" s="65" customFormat="1" x14ac:dyDescent="0.2">
      <c r="A25" s="148"/>
      <c r="B25" s="163"/>
      <c r="C25" s="148"/>
      <c r="D25" s="149"/>
      <c r="E25" s="148"/>
      <c r="F25" s="149"/>
      <c r="G25" s="148"/>
      <c r="H25" s="149"/>
      <c r="I25" s="148"/>
      <c r="J25" s="149"/>
      <c r="K25" s="150"/>
      <c r="L25" s="151"/>
      <c r="M25" s="151"/>
      <c r="N25" s="151"/>
      <c r="O25" s="151"/>
      <c r="P25" s="151"/>
      <c r="Q25" s="151"/>
      <c r="R25" s="157"/>
      <c r="S25" s="150"/>
      <c r="T25" s="151"/>
      <c r="U25" s="151"/>
      <c r="V25" s="151"/>
      <c r="W25" s="151"/>
      <c r="X25" s="151"/>
      <c r="Y25" s="151"/>
      <c r="Z25" s="157"/>
      <c r="AB25" s="82"/>
      <c r="AC25" s="82"/>
    </row>
    <row r="26" spans="1:30" s="65" customFormat="1" x14ac:dyDescent="0.2">
      <c r="A26" s="148"/>
      <c r="B26" s="163"/>
      <c r="C26" s="148"/>
      <c r="D26" s="149"/>
      <c r="E26" s="148"/>
      <c r="F26" s="149"/>
      <c r="G26" s="148"/>
      <c r="H26" s="149"/>
      <c r="I26" s="148"/>
      <c r="J26" s="149"/>
      <c r="K26" s="150"/>
      <c r="L26" s="151"/>
      <c r="M26" s="151"/>
      <c r="N26" s="151"/>
      <c r="O26" s="151"/>
      <c r="P26" s="151"/>
      <c r="Q26" s="151"/>
      <c r="R26" s="157"/>
      <c r="S26" s="150"/>
      <c r="T26" s="151"/>
      <c r="U26" s="151"/>
      <c r="V26" s="151"/>
      <c r="W26" s="151"/>
      <c r="X26" s="151"/>
      <c r="Y26" s="151"/>
      <c r="Z26" s="157"/>
      <c r="AB26" s="82"/>
      <c r="AC26" s="82"/>
    </row>
    <row r="27" spans="1:30" s="69" customFormat="1" x14ac:dyDescent="0.2">
      <c r="A27" s="160"/>
      <c r="B27" s="164"/>
      <c r="C27" s="160"/>
      <c r="D27" s="161"/>
      <c r="E27" s="160"/>
      <c r="F27" s="161"/>
      <c r="G27" s="160"/>
      <c r="H27" s="161"/>
      <c r="I27" s="160"/>
      <c r="J27" s="161"/>
      <c r="K27" s="158"/>
      <c r="L27" s="162"/>
      <c r="M27" s="162"/>
      <c r="N27" s="162"/>
      <c r="O27" s="162"/>
      <c r="P27" s="162"/>
      <c r="Q27" s="162"/>
      <c r="R27" s="159"/>
      <c r="S27" s="158"/>
      <c r="T27" s="162"/>
      <c r="U27" s="162"/>
      <c r="V27" s="162"/>
      <c r="W27" s="162"/>
      <c r="X27" s="162"/>
      <c r="Y27" s="162"/>
      <c r="Z27" s="159"/>
      <c r="AA27" s="65"/>
      <c r="AB27" s="82"/>
      <c r="AC27" s="82"/>
    </row>
    <row r="28" spans="1:30" s="65" customFormat="1" ht="18" x14ac:dyDescent="0.2">
      <c r="A28" s="66">
        <f>S22+1</f>
        <v>44795</v>
      </c>
      <c r="B28" s="67"/>
      <c r="C28" s="66">
        <f>A28+1</f>
        <v>44796</v>
      </c>
      <c r="D28" s="68"/>
      <c r="E28" s="66">
        <f>C28+1</f>
        <v>44797</v>
      </c>
      <c r="F28" s="68"/>
      <c r="G28" s="66">
        <f>E28+1</f>
        <v>44798</v>
      </c>
      <c r="H28" s="68"/>
      <c r="I28" s="66">
        <f>G28+1</f>
        <v>44799</v>
      </c>
      <c r="J28" s="68"/>
      <c r="K28" s="153">
        <f>I28+1</f>
        <v>44800</v>
      </c>
      <c r="L28" s="154"/>
      <c r="M28" s="155"/>
      <c r="N28" s="155"/>
      <c r="O28" s="155"/>
      <c r="P28" s="155"/>
      <c r="Q28" s="155"/>
      <c r="R28" s="156"/>
      <c r="S28" s="153">
        <f>K28+1</f>
        <v>44801</v>
      </c>
      <c r="T28" s="154"/>
      <c r="U28" s="155"/>
      <c r="V28" s="155"/>
      <c r="W28" s="155"/>
      <c r="X28" s="155"/>
      <c r="Y28" s="155"/>
      <c r="Z28" s="156"/>
      <c r="AB28" s="82"/>
      <c r="AC28" s="82"/>
    </row>
    <row r="29" spans="1:30" s="65" customFormat="1" x14ac:dyDescent="0.2">
      <c r="A29" s="148"/>
      <c r="B29" s="163"/>
      <c r="C29" s="148"/>
      <c r="D29" s="149"/>
      <c r="E29" s="148"/>
      <c r="F29" s="149"/>
      <c r="G29" s="148"/>
      <c r="H29" s="149"/>
      <c r="I29" s="148"/>
      <c r="J29" s="149"/>
      <c r="K29" s="150"/>
      <c r="L29" s="151"/>
      <c r="M29" s="151"/>
      <c r="N29" s="151"/>
      <c r="O29" s="151"/>
      <c r="P29" s="151"/>
      <c r="Q29" s="151"/>
      <c r="R29" s="157"/>
      <c r="S29" s="150"/>
      <c r="T29" s="151"/>
      <c r="U29" s="151"/>
      <c r="V29" s="151"/>
      <c r="W29" s="151"/>
      <c r="X29" s="151"/>
      <c r="Y29" s="151"/>
      <c r="Z29" s="157"/>
      <c r="AB29" s="82"/>
      <c r="AC29" s="82"/>
    </row>
    <row r="30" spans="1:30" s="65" customFormat="1" x14ac:dyDescent="0.2">
      <c r="A30" s="148"/>
      <c r="B30" s="163"/>
      <c r="C30" s="148"/>
      <c r="D30" s="149"/>
      <c r="E30" s="148"/>
      <c r="F30" s="149"/>
      <c r="G30" s="148"/>
      <c r="H30" s="149"/>
      <c r="I30" s="148"/>
      <c r="J30" s="149"/>
      <c r="K30" s="150"/>
      <c r="L30" s="151"/>
      <c r="M30" s="151"/>
      <c r="N30" s="151"/>
      <c r="O30" s="151"/>
      <c r="P30" s="151"/>
      <c r="Q30" s="151"/>
      <c r="R30" s="157"/>
      <c r="S30" s="150"/>
      <c r="T30" s="151"/>
      <c r="U30" s="151"/>
      <c r="V30" s="151"/>
      <c r="W30" s="151"/>
      <c r="X30" s="151"/>
      <c r="Y30" s="151"/>
      <c r="Z30" s="157"/>
      <c r="AB30" s="82"/>
      <c r="AC30" s="82"/>
    </row>
    <row r="31" spans="1:30" s="65" customFormat="1" x14ac:dyDescent="0.2">
      <c r="A31" s="148"/>
      <c r="B31" s="163"/>
      <c r="C31" s="148"/>
      <c r="D31" s="149"/>
      <c r="E31" s="148"/>
      <c r="F31" s="149"/>
      <c r="G31" s="148"/>
      <c r="H31" s="149"/>
      <c r="I31" s="148"/>
      <c r="J31" s="149"/>
      <c r="K31" s="150"/>
      <c r="L31" s="151"/>
      <c r="M31" s="151"/>
      <c r="N31" s="151"/>
      <c r="O31" s="151"/>
      <c r="P31" s="151"/>
      <c r="Q31" s="151"/>
      <c r="R31" s="157"/>
      <c r="S31" s="150"/>
      <c r="T31" s="151"/>
      <c r="U31" s="151"/>
      <c r="V31" s="151"/>
      <c r="W31" s="151"/>
      <c r="X31" s="151"/>
      <c r="Y31" s="151"/>
      <c r="Z31" s="157"/>
      <c r="AB31" s="82"/>
      <c r="AC31" s="82"/>
    </row>
    <row r="32" spans="1:30" s="65" customFormat="1" x14ac:dyDescent="0.2">
      <c r="A32" s="148"/>
      <c r="B32" s="163"/>
      <c r="C32" s="148"/>
      <c r="D32" s="149"/>
      <c r="E32" s="148"/>
      <c r="F32" s="149"/>
      <c r="G32" s="148"/>
      <c r="H32" s="149"/>
      <c r="I32" s="148"/>
      <c r="J32" s="149"/>
      <c r="K32" s="150"/>
      <c r="L32" s="151"/>
      <c r="M32" s="151"/>
      <c r="N32" s="151"/>
      <c r="O32" s="151"/>
      <c r="P32" s="151"/>
      <c r="Q32" s="151"/>
      <c r="R32" s="157"/>
      <c r="S32" s="150"/>
      <c r="T32" s="151"/>
      <c r="U32" s="151"/>
      <c r="V32" s="151"/>
      <c r="W32" s="151"/>
      <c r="X32" s="151"/>
      <c r="Y32" s="151"/>
      <c r="Z32" s="157"/>
      <c r="AB32" s="82"/>
      <c r="AC32" s="82"/>
    </row>
    <row r="33" spans="1:29" s="69" customFormat="1" x14ac:dyDescent="0.2">
      <c r="A33" s="160"/>
      <c r="B33" s="164"/>
      <c r="C33" s="160"/>
      <c r="D33" s="161"/>
      <c r="E33" s="160"/>
      <c r="F33" s="161"/>
      <c r="G33" s="160"/>
      <c r="H33" s="161"/>
      <c r="I33" s="160"/>
      <c r="J33" s="161"/>
      <c r="K33" s="158"/>
      <c r="L33" s="162"/>
      <c r="M33" s="162"/>
      <c r="N33" s="162"/>
      <c r="O33" s="162"/>
      <c r="P33" s="162"/>
      <c r="Q33" s="162"/>
      <c r="R33" s="159"/>
      <c r="S33" s="158"/>
      <c r="T33" s="162"/>
      <c r="U33" s="162"/>
      <c r="V33" s="162"/>
      <c r="W33" s="162"/>
      <c r="X33" s="162"/>
      <c r="Y33" s="162"/>
      <c r="Z33" s="159"/>
      <c r="AA33" s="65"/>
      <c r="AB33" s="82"/>
      <c r="AC33" s="82"/>
    </row>
    <row r="34" spans="1:29" s="65" customFormat="1" ht="18" x14ac:dyDescent="0.2">
      <c r="A34" s="66">
        <f>S28+1</f>
        <v>44802</v>
      </c>
      <c r="B34" s="67"/>
      <c r="C34" s="66">
        <f>A34+1</f>
        <v>44803</v>
      </c>
      <c r="D34" s="68"/>
      <c r="E34" s="66">
        <f>C34+1</f>
        <v>44804</v>
      </c>
      <c r="F34" s="68"/>
      <c r="G34" s="70">
        <f>E34+1</f>
        <v>44805</v>
      </c>
      <c r="H34" s="71"/>
      <c r="I34" s="70">
        <f>G34+1</f>
        <v>44806</v>
      </c>
      <c r="J34" s="71"/>
      <c r="K34" s="153">
        <f>I34+1</f>
        <v>44807</v>
      </c>
      <c r="L34" s="154"/>
      <c r="M34" s="155"/>
      <c r="N34" s="155"/>
      <c r="O34" s="155"/>
      <c r="P34" s="155"/>
      <c r="Q34" s="155"/>
      <c r="R34" s="156"/>
      <c r="S34" s="153">
        <f>K34+1</f>
        <v>44808</v>
      </c>
      <c r="T34" s="154"/>
      <c r="U34" s="155"/>
      <c r="V34" s="155"/>
      <c r="W34" s="155"/>
      <c r="X34" s="155"/>
      <c r="Y34" s="155"/>
      <c r="Z34" s="156"/>
      <c r="AB34" s="82"/>
      <c r="AC34" s="82"/>
    </row>
    <row r="35" spans="1:29" s="65" customFormat="1" x14ac:dyDescent="0.2">
      <c r="A35" s="148"/>
      <c r="B35" s="163"/>
      <c r="C35" s="148"/>
      <c r="D35" s="149"/>
      <c r="E35" s="148"/>
      <c r="F35" s="149"/>
      <c r="G35" s="150"/>
      <c r="H35" s="157"/>
      <c r="I35" s="150"/>
      <c r="J35" s="157"/>
      <c r="K35" s="150"/>
      <c r="L35" s="151"/>
      <c r="M35" s="151"/>
      <c r="N35" s="151"/>
      <c r="O35" s="151"/>
      <c r="P35" s="151"/>
      <c r="Q35" s="151"/>
      <c r="R35" s="157"/>
      <c r="S35" s="150"/>
      <c r="T35" s="151"/>
      <c r="U35" s="151"/>
      <c r="V35" s="151"/>
      <c r="W35" s="151"/>
      <c r="X35" s="151"/>
      <c r="Y35" s="151"/>
      <c r="Z35" s="157"/>
      <c r="AB35" s="82"/>
      <c r="AC35" s="82"/>
    </row>
    <row r="36" spans="1:29" s="65" customFormat="1" x14ac:dyDescent="0.2">
      <c r="A36" s="148"/>
      <c r="B36" s="163"/>
      <c r="C36" s="148"/>
      <c r="D36" s="149"/>
      <c r="E36" s="148"/>
      <c r="F36" s="149"/>
      <c r="G36" s="150"/>
      <c r="H36" s="157"/>
      <c r="I36" s="150"/>
      <c r="J36" s="157"/>
      <c r="K36" s="150"/>
      <c r="L36" s="151"/>
      <c r="M36" s="151"/>
      <c r="N36" s="151"/>
      <c r="O36" s="151"/>
      <c r="P36" s="151"/>
      <c r="Q36" s="151"/>
      <c r="R36" s="157"/>
      <c r="S36" s="150"/>
      <c r="T36" s="151"/>
      <c r="U36" s="151"/>
      <c r="V36" s="151"/>
      <c r="W36" s="151"/>
      <c r="X36" s="151"/>
      <c r="Y36" s="151"/>
      <c r="Z36" s="157"/>
      <c r="AB36" s="82"/>
      <c r="AC36" s="82"/>
    </row>
    <row r="37" spans="1:29" s="65" customFormat="1" x14ac:dyDescent="0.2">
      <c r="A37" s="148"/>
      <c r="B37" s="163"/>
      <c r="C37" s="148"/>
      <c r="D37" s="149"/>
      <c r="E37" s="148"/>
      <c r="F37" s="149"/>
      <c r="G37" s="150"/>
      <c r="H37" s="157"/>
      <c r="I37" s="150"/>
      <c r="J37" s="157"/>
      <c r="K37" s="150"/>
      <c r="L37" s="151"/>
      <c r="M37" s="151"/>
      <c r="N37" s="151"/>
      <c r="O37" s="151"/>
      <c r="P37" s="151"/>
      <c r="Q37" s="151"/>
      <c r="R37" s="157"/>
      <c r="S37" s="150"/>
      <c r="T37" s="151"/>
      <c r="U37" s="151"/>
      <c r="V37" s="151"/>
      <c r="W37" s="151"/>
      <c r="X37" s="151"/>
      <c r="Y37" s="151"/>
      <c r="Z37" s="157"/>
      <c r="AB37" s="82"/>
      <c r="AC37" s="82"/>
    </row>
    <row r="38" spans="1:29" s="65" customFormat="1" x14ac:dyDescent="0.2">
      <c r="A38" s="148"/>
      <c r="B38" s="163"/>
      <c r="C38" s="148"/>
      <c r="D38" s="149"/>
      <c r="E38" s="148"/>
      <c r="F38" s="149"/>
      <c r="G38" s="150"/>
      <c r="H38" s="157"/>
      <c r="I38" s="150"/>
      <c r="J38" s="157"/>
      <c r="K38" s="150"/>
      <c r="L38" s="151"/>
      <c r="M38" s="151"/>
      <c r="N38" s="151"/>
      <c r="O38" s="151"/>
      <c r="P38" s="151"/>
      <c r="Q38" s="151"/>
      <c r="R38" s="157"/>
      <c r="S38" s="150"/>
      <c r="T38" s="151"/>
      <c r="U38" s="151"/>
      <c r="V38" s="151"/>
      <c r="W38" s="151"/>
      <c r="X38" s="151"/>
      <c r="Y38" s="151"/>
      <c r="Z38" s="157"/>
      <c r="AB38" s="82"/>
      <c r="AC38" s="82"/>
    </row>
    <row r="39" spans="1:29" s="69" customFormat="1" x14ac:dyDescent="0.2">
      <c r="A39" s="160"/>
      <c r="B39" s="164"/>
      <c r="C39" s="160"/>
      <c r="D39" s="161"/>
      <c r="E39" s="160"/>
      <c r="F39" s="161"/>
      <c r="G39" s="158"/>
      <c r="H39" s="159"/>
      <c r="I39" s="158"/>
      <c r="J39" s="159"/>
      <c r="K39" s="158"/>
      <c r="L39" s="162"/>
      <c r="M39" s="162"/>
      <c r="N39" s="162"/>
      <c r="O39" s="162"/>
      <c r="P39" s="162"/>
      <c r="Q39" s="162"/>
      <c r="R39" s="159"/>
      <c r="S39" s="158"/>
      <c r="T39" s="162"/>
      <c r="U39" s="162"/>
      <c r="V39" s="162"/>
      <c r="W39" s="162"/>
      <c r="X39" s="162"/>
      <c r="Y39" s="162"/>
      <c r="Z39" s="159"/>
      <c r="AA39" s="65"/>
      <c r="AB39" s="82"/>
      <c r="AC39" s="82"/>
    </row>
    <row r="40" spans="1:29" ht="18" x14ac:dyDescent="0.25">
      <c r="A40" s="70">
        <f>S34+1</f>
        <v>44809</v>
      </c>
      <c r="B40" s="72"/>
      <c r="C40" s="70">
        <f>A40+1</f>
        <v>44810</v>
      </c>
      <c r="D40" s="71"/>
      <c r="E40" s="73"/>
      <c r="F40" s="74"/>
      <c r="G40" s="74"/>
      <c r="H40" s="74"/>
      <c r="I40" s="74"/>
      <c r="J40" s="74"/>
      <c r="K40" s="74"/>
      <c r="L40" s="74"/>
      <c r="M40" s="74"/>
      <c r="N40" s="74"/>
      <c r="O40" s="74"/>
      <c r="P40" s="74"/>
      <c r="Q40" s="74"/>
      <c r="R40" s="74"/>
      <c r="S40" s="74"/>
      <c r="T40" s="74"/>
      <c r="U40" s="74"/>
      <c r="V40" s="74"/>
      <c r="W40" s="74"/>
      <c r="X40" s="74"/>
      <c r="Y40" s="74"/>
      <c r="Z40" s="75"/>
    </row>
    <row r="41" spans="1:29" x14ac:dyDescent="0.25">
      <c r="A41" s="150"/>
      <c r="B41" s="151"/>
      <c r="C41" s="150"/>
      <c r="D41" s="157"/>
      <c r="E41" s="77"/>
      <c r="F41" s="69"/>
      <c r="G41" s="69"/>
      <c r="H41" s="69"/>
      <c r="I41" s="69"/>
      <c r="J41" s="69"/>
      <c r="K41" s="69"/>
      <c r="L41" s="69"/>
      <c r="M41" s="69"/>
      <c r="N41" s="69"/>
      <c r="O41" s="69"/>
      <c r="P41" s="69"/>
      <c r="Q41" s="69"/>
      <c r="R41" s="69"/>
      <c r="S41" s="69"/>
      <c r="T41" s="69"/>
      <c r="U41" s="69"/>
      <c r="V41" s="69"/>
      <c r="W41" s="69"/>
      <c r="X41" s="69"/>
      <c r="Y41" s="69"/>
      <c r="Z41" s="78"/>
    </row>
    <row r="42" spans="1:29" x14ac:dyDescent="0.25">
      <c r="A42" s="150"/>
      <c r="B42" s="151"/>
      <c r="C42" s="150"/>
      <c r="D42" s="157"/>
      <c r="E42" s="77"/>
      <c r="F42" s="69"/>
      <c r="G42" s="69"/>
      <c r="H42" s="69"/>
      <c r="I42" s="69"/>
      <c r="J42" s="69"/>
      <c r="K42" s="69"/>
      <c r="L42" s="69"/>
      <c r="M42" s="69"/>
      <c r="N42" s="69"/>
      <c r="O42" s="69"/>
      <c r="P42" s="69"/>
      <c r="Q42" s="69"/>
      <c r="R42" s="69"/>
      <c r="S42" s="69"/>
      <c r="T42" s="69"/>
      <c r="U42" s="69"/>
      <c r="V42" s="69"/>
      <c r="W42" s="69"/>
      <c r="X42" s="69"/>
      <c r="Y42" s="69"/>
      <c r="Z42" s="79"/>
    </row>
    <row r="43" spans="1:29" x14ac:dyDescent="0.25">
      <c r="A43" s="150"/>
      <c r="B43" s="151"/>
      <c r="C43" s="150"/>
      <c r="D43" s="157"/>
      <c r="E43" s="77"/>
      <c r="F43" s="69"/>
      <c r="G43" s="69"/>
      <c r="H43" s="69"/>
      <c r="I43" s="69"/>
      <c r="J43" s="69"/>
      <c r="K43" s="69"/>
      <c r="L43" s="69"/>
      <c r="M43" s="69"/>
      <c r="N43" s="69"/>
      <c r="O43" s="69"/>
      <c r="P43" s="69"/>
      <c r="Q43" s="69"/>
      <c r="R43" s="69"/>
      <c r="S43" s="69"/>
      <c r="T43" s="69"/>
      <c r="U43" s="69"/>
      <c r="V43" s="69"/>
      <c r="W43" s="69"/>
      <c r="X43" s="69"/>
      <c r="Y43" s="69"/>
      <c r="Z43" s="79"/>
    </row>
    <row r="44" spans="1:29" x14ac:dyDescent="0.25">
      <c r="A44" s="150"/>
      <c r="B44" s="151"/>
      <c r="C44" s="150"/>
      <c r="D44" s="157"/>
      <c r="E44" s="77"/>
      <c r="F44" s="69"/>
      <c r="G44" s="69"/>
      <c r="H44" s="69"/>
      <c r="I44" s="69"/>
      <c r="J44" s="69"/>
      <c r="K44" s="167"/>
      <c r="L44" s="167"/>
      <c r="M44" s="167"/>
      <c r="N44" s="167"/>
      <c r="O44" s="167"/>
      <c r="P44" s="167"/>
      <c r="Q44" s="167"/>
      <c r="R44" s="167"/>
      <c r="S44" s="167"/>
      <c r="T44" s="167"/>
      <c r="U44" s="167"/>
      <c r="V44" s="167"/>
      <c r="W44" s="167"/>
      <c r="X44" s="167"/>
      <c r="Y44" s="167"/>
      <c r="Z44" s="168"/>
    </row>
    <row r="45" spans="1:29" s="65" customFormat="1" x14ac:dyDescent="0.2">
      <c r="A45" s="158"/>
      <c r="B45" s="162"/>
      <c r="C45" s="158"/>
      <c r="D45" s="159"/>
      <c r="E45" s="80"/>
      <c r="F45" s="81"/>
      <c r="G45" s="81"/>
      <c r="H45" s="81"/>
      <c r="I45" s="81"/>
      <c r="J45" s="81"/>
      <c r="K45" s="165"/>
      <c r="L45" s="165"/>
      <c r="M45" s="165"/>
      <c r="N45" s="165"/>
      <c r="O45" s="165"/>
      <c r="P45" s="165"/>
      <c r="Q45" s="165"/>
      <c r="R45" s="165"/>
      <c r="S45" s="165"/>
      <c r="T45" s="165"/>
      <c r="U45" s="165"/>
      <c r="V45" s="165"/>
      <c r="W45" s="165"/>
      <c r="X45" s="165"/>
      <c r="Y45" s="165"/>
      <c r="Z45" s="166"/>
      <c r="AB45" s="82"/>
      <c r="AC45" s="82"/>
    </row>
  </sheetData>
  <mergeCells count="217">
    <mergeCell ref="K45:Z45"/>
    <mergeCell ref="K44:Z44"/>
    <mergeCell ref="A1:H7"/>
    <mergeCell ref="A11:B11"/>
    <mergeCell ref="C11:D11"/>
    <mergeCell ref="E11:F11"/>
    <mergeCell ref="G11:H11"/>
    <mergeCell ref="K11:R11"/>
    <mergeCell ref="S11:Z11"/>
    <mergeCell ref="A9:B9"/>
    <mergeCell ref="C9:D9"/>
    <mergeCell ref="E9:F9"/>
    <mergeCell ref="G9:H9"/>
    <mergeCell ref="K9:R9"/>
    <mergeCell ref="K1:Q1"/>
    <mergeCell ref="S1:Y1"/>
    <mergeCell ref="S9:Z9"/>
    <mergeCell ref="I9:J9"/>
    <mergeCell ref="A13:B13"/>
    <mergeCell ref="C13:D13"/>
    <mergeCell ref="E13:F13"/>
    <mergeCell ref="G13:H13"/>
    <mergeCell ref="K13:R13"/>
    <mergeCell ref="S13:Z13"/>
    <mergeCell ref="A12:B12"/>
    <mergeCell ref="C12:D12"/>
    <mergeCell ref="E12:F12"/>
    <mergeCell ref="G12:H12"/>
    <mergeCell ref="K12:R12"/>
    <mergeCell ref="A18:B18"/>
    <mergeCell ref="C18:D18"/>
    <mergeCell ref="E18:F18"/>
    <mergeCell ref="G18:H18"/>
    <mergeCell ref="K18:R18"/>
    <mergeCell ref="A15:B15"/>
    <mergeCell ref="C15:D15"/>
    <mergeCell ref="E15:F15"/>
    <mergeCell ref="G15:H15"/>
    <mergeCell ref="K15:R15"/>
    <mergeCell ref="A17:B17"/>
    <mergeCell ref="C17:D17"/>
    <mergeCell ref="E17:F17"/>
    <mergeCell ref="G17:H17"/>
    <mergeCell ref="K17:R17"/>
    <mergeCell ref="I12:J12"/>
    <mergeCell ref="I13:J13"/>
    <mergeCell ref="I14:J14"/>
    <mergeCell ref="A20:B20"/>
    <mergeCell ref="C20:D20"/>
    <mergeCell ref="E20:F20"/>
    <mergeCell ref="G20:H20"/>
    <mergeCell ref="K20:R20"/>
    <mergeCell ref="A19:B19"/>
    <mergeCell ref="C19:D19"/>
    <mergeCell ref="E19:F19"/>
    <mergeCell ref="G19:H19"/>
    <mergeCell ref="K19:R19"/>
    <mergeCell ref="A23:B23"/>
    <mergeCell ref="C23:D23"/>
    <mergeCell ref="E23:F23"/>
    <mergeCell ref="G23:H23"/>
    <mergeCell ref="K23:R23"/>
    <mergeCell ref="S23:Z23"/>
    <mergeCell ref="A21:B21"/>
    <mergeCell ref="C21:D21"/>
    <mergeCell ref="E21:F21"/>
    <mergeCell ref="G21:H21"/>
    <mergeCell ref="K21:R21"/>
    <mergeCell ref="S22:T22"/>
    <mergeCell ref="U22:Z22"/>
    <mergeCell ref="M22:R22"/>
    <mergeCell ref="A25:B25"/>
    <mergeCell ref="C25:D25"/>
    <mergeCell ref="E25:F25"/>
    <mergeCell ref="G25:H25"/>
    <mergeCell ref="K25:R25"/>
    <mergeCell ref="S25:Z25"/>
    <mergeCell ref="A24:B24"/>
    <mergeCell ref="C24:D24"/>
    <mergeCell ref="E24:F24"/>
    <mergeCell ref="G24:H24"/>
    <mergeCell ref="K24:R24"/>
    <mergeCell ref="A27:B27"/>
    <mergeCell ref="C27:D27"/>
    <mergeCell ref="E27:F27"/>
    <mergeCell ref="G27:H27"/>
    <mergeCell ref="K27:R27"/>
    <mergeCell ref="S27:Z27"/>
    <mergeCell ref="A26:B26"/>
    <mergeCell ref="C26:D26"/>
    <mergeCell ref="E26:F26"/>
    <mergeCell ref="G26:H26"/>
    <mergeCell ref="K26:R26"/>
    <mergeCell ref="I26:J26"/>
    <mergeCell ref="I27:J27"/>
    <mergeCell ref="A30:B30"/>
    <mergeCell ref="C30:D30"/>
    <mergeCell ref="E30:F30"/>
    <mergeCell ref="G30:H30"/>
    <mergeCell ref="K30:R30"/>
    <mergeCell ref="S30:Z30"/>
    <mergeCell ref="A29:B29"/>
    <mergeCell ref="C29:D29"/>
    <mergeCell ref="E29:F29"/>
    <mergeCell ref="G29:H29"/>
    <mergeCell ref="K29:R29"/>
    <mergeCell ref="I29:J29"/>
    <mergeCell ref="I30:J30"/>
    <mergeCell ref="C33:D33"/>
    <mergeCell ref="E33:F33"/>
    <mergeCell ref="G33:H33"/>
    <mergeCell ref="K33:R33"/>
    <mergeCell ref="K32:R32"/>
    <mergeCell ref="S32:Z32"/>
    <mergeCell ref="A31:B31"/>
    <mergeCell ref="C31:D31"/>
    <mergeCell ref="E31:F31"/>
    <mergeCell ref="G31:H31"/>
    <mergeCell ref="K31:R31"/>
    <mergeCell ref="I31:J31"/>
    <mergeCell ref="I32:J32"/>
    <mergeCell ref="I33:J33"/>
    <mergeCell ref="A39:B39"/>
    <mergeCell ref="C39:D39"/>
    <mergeCell ref="A35:B35"/>
    <mergeCell ref="C35:D35"/>
    <mergeCell ref="E35:F35"/>
    <mergeCell ref="G35:H35"/>
    <mergeCell ref="K35:R35"/>
    <mergeCell ref="S35:Z35"/>
    <mergeCell ref="C37:D37"/>
    <mergeCell ref="E37:F37"/>
    <mergeCell ref="G37:H37"/>
    <mergeCell ref="K37:R37"/>
    <mergeCell ref="S37:Z37"/>
    <mergeCell ref="A36:B36"/>
    <mergeCell ref="C36:D36"/>
    <mergeCell ref="E36:F36"/>
    <mergeCell ref="G36:H36"/>
    <mergeCell ref="K36:R36"/>
    <mergeCell ref="E39:F39"/>
    <mergeCell ref="G39:H39"/>
    <mergeCell ref="K39:R39"/>
    <mergeCell ref="S39:Z39"/>
    <mergeCell ref="A38:B38"/>
    <mergeCell ref="C38:D38"/>
    <mergeCell ref="A43:B43"/>
    <mergeCell ref="C43:D43"/>
    <mergeCell ref="A44:B44"/>
    <mergeCell ref="C44:D44"/>
    <mergeCell ref="A45:B45"/>
    <mergeCell ref="C45:D45"/>
    <mergeCell ref="A41:B41"/>
    <mergeCell ref="C41:D41"/>
    <mergeCell ref="A42:B42"/>
    <mergeCell ref="C42:D42"/>
    <mergeCell ref="E38:F38"/>
    <mergeCell ref="G38:H38"/>
    <mergeCell ref="K38:R38"/>
    <mergeCell ref="S36:Z36"/>
    <mergeCell ref="A37:B37"/>
    <mergeCell ref="S38:Z38"/>
    <mergeCell ref="A14:B14"/>
    <mergeCell ref="C14:D14"/>
    <mergeCell ref="E14:F14"/>
    <mergeCell ref="G14:H14"/>
    <mergeCell ref="K14:R14"/>
    <mergeCell ref="S34:T34"/>
    <mergeCell ref="U34:Z34"/>
    <mergeCell ref="K28:L28"/>
    <mergeCell ref="M28:R28"/>
    <mergeCell ref="K34:L34"/>
    <mergeCell ref="M34:R34"/>
    <mergeCell ref="S33:Z33"/>
    <mergeCell ref="S31:Z31"/>
    <mergeCell ref="A32:B32"/>
    <mergeCell ref="C32:D32"/>
    <mergeCell ref="E32:F32"/>
    <mergeCell ref="G32:H32"/>
    <mergeCell ref="A33:B33"/>
    <mergeCell ref="K10:L10"/>
    <mergeCell ref="M10:R10"/>
    <mergeCell ref="K16:L16"/>
    <mergeCell ref="M16:R16"/>
    <mergeCell ref="K22:L22"/>
    <mergeCell ref="S12:Z12"/>
    <mergeCell ref="S29:Z29"/>
    <mergeCell ref="S26:Z26"/>
    <mergeCell ref="S24:Z24"/>
    <mergeCell ref="S21:Z21"/>
    <mergeCell ref="S19:Z19"/>
    <mergeCell ref="S17:Z17"/>
    <mergeCell ref="S10:T10"/>
    <mergeCell ref="U10:Z10"/>
    <mergeCell ref="S16:T16"/>
    <mergeCell ref="U16:Z16"/>
    <mergeCell ref="I11:J11"/>
    <mergeCell ref="S14:Z14"/>
    <mergeCell ref="S28:T28"/>
    <mergeCell ref="U28:Z28"/>
    <mergeCell ref="I35:J35"/>
    <mergeCell ref="I36:J36"/>
    <mergeCell ref="I37:J37"/>
    <mergeCell ref="I38:J38"/>
    <mergeCell ref="I39:J39"/>
    <mergeCell ref="I15:J15"/>
    <mergeCell ref="I17:J17"/>
    <mergeCell ref="I18:J18"/>
    <mergeCell ref="I19:J19"/>
    <mergeCell ref="I20:J20"/>
    <mergeCell ref="I21:J21"/>
    <mergeCell ref="I23:J23"/>
    <mergeCell ref="I24:J24"/>
    <mergeCell ref="I25:J25"/>
    <mergeCell ref="S15:Z15"/>
    <mergeCell ref="S18:Z18"/>
    <mergeCell ref="S20:Z20"/>
  </mergeCells>
  <conditionalFormatting sqref="A10 C10 E10 G10 K10 S10 A16 C16 E16 G16 K16 S16 A22 C22 E22 G22 K22 S22 A28 C28 E28 G28 K28 S28 A34 C34 E34 G34 K34 S34 A40 C40">
    <cfRule type="expression" dxfId="88" priority="65">
      <formula>MONTH(A10)&lt;&gt;MONTH($A$1)</formula>
    </cfRule>
    <cfRule type="expression" dxfId="87" priority="66">
      <formula>OR(WEEKDAY(A10,1)=1,WEEKDAY(A10,1)=7)</formula>
    </cfRule>
  </conditionalFormatting>
  <conditionalFormatting sqref="I10 I16 I22 I28 I34">
    <cfRule type="expression" dxfId="86" priority="1">
      <formula>MONTH(I10)&lt;&gt;MONTH($A$1)</formula>
    </cfRule>
    <cfRule type="expression" dxfId="8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3">
    <pageSetUpPr fitToPage="1"/>
  </sheetPr>
  <dimension ref="A1:AD45"/>
  <sheetViews>
    <sheetView showGridLines="0" topLeftCell="A7" workbookViewId="0">
      <selection activeCell="AC31" sqref="AC3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DATE(Настройка!D5,Настройка!D7+1,1)</f>
        <v>44805</v>
      </c>
      <c r="B1" s="123"/>
      <c r="C1" s="123"/>
      <c r="D1" s="123"/>
      <c r="E1" s="123"/>
      <c r="F1" s="123"/>
      <c r="G1" s="123"/>
      <c r="H1" s="123"/>
      <c r="I1" s="20"/>
      <c r="J1" s="20"/>
      <c r="K1" s="124">
        <f>DATE(YEAR(A1),MONTH(A1)-1,1)</f>
        <v>44774</v>
      </c>
      <c r="L1" s="124"/>
      <c r="M1" s="124"/>
      <c r="N1" s="124"/>
      <c r="O1" s="124"/>
      <c r="P1" s="124"/>
      <c r="Q1" s="124"/>
      <c r="S1" s="124">
        <f>DATE(YEAR(A1),MONTH(A1)+1,1)</f>
        <v>44835</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23"/>
      <c r="B4" s="123"/>
      <c r="C4" s="123"/>
      <c r="D4" s="123"/>
      <c r="E4" s="123"/>
      <c r="F4" s="123"/>
      <c r="G4" s="123"/>
      <c r="H4" s="123"/>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23"/>
      <c r="B5" s="123"/>
      <c r="C5" s="123"/>
      <c r="D5" s="123"/>
      <c r="E5" s="123"/>
      <c r="F5" s="123"/>
      <c r="G5" s="123"/>
      <c r="H5" s="123"/>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23"/>
      <c r="B6" s="123"/>
      <c r="C6" s="123"/>
      <c r="D6" s="123"/>
      <c r="E6" s="123"/>
      <c r="F6" s="123"/>
      <c r="G6" s="123"/>
      <c r="H6" s="123"/>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23"/>
      <c r="B7" s="123"/>
      <c r="C7" s="123"/>
      <c r="D7" s="123"/>
      <c r="E7" s="123"/>
      <c r="F7" s="123"/>
      <c r="G7" s="123"/>
      <c r="H7" s="123"/>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44802</v>
      </c>
      <c r="B9" s="126"/>
      <c r="C9" s="126">
        <f>C10</f>
        <v>44803</v>
      </c>
      <c r="D9" s="126"/>
      <c r="E9" s="126">
        <f>E10</f>
        <v>44804</v>
      </c>
      <c r="F9" s="126"/>
      <c r="G9" s="126">
        <f>G10</f>
        <v>44805</v>
      </c>
      <c r="H9" s="126"/>
      <c r="I9" s="126">
        <f>I10</f>
        <v>44806</v>
      </c>
      <c r="J9" s="126"/>
      <c r="K9" s="126">
        <f>K10</f>
        <v>44807</v>
      </c>
      <c r="L9" s="126"/>
      <c r="M9" s="126"/>
      <c r="N9" s="126"/>
      <c r="O9" s="126"/>
      <c r="P9" s="126"/>
      <c r="Q9" s="126"/>
      <c r="R9" s="126"/>
      <c r="S9" s="126">
        <f>S10</f>
        <v>44808</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34">
        <f>I10+1</f>
        <v>44807</v>
      </c>
      <c r="L10" s="135"/>
      <c r="M10" s="136"/>
      <c r="N10" s="136"/>
      <c r="O10" s="136"/>
      <c r="P10" s="136"/>
      <c r="Q10" s="136"/>
      <c r="R10" s="137"/>
      <c r="S10" s="134">
        <f>K10+1</f>
        <v>44808</v>
      </c>
      <c r="T10" s="135"/>
      <c r="U10" s="136"/>
      <c r="V10" s="136"/>
      <c r="W10" s="136"/>
      <c r="X10" s="136"/>
      <c r="Y10" s="136"/>
      <c r="Z10" s="137"/>
      <c r="AA10" s="90"/>
      <c r="AB10" s="84" t="s">
        <v>19</v>
      </c>
      <c r="AC10" s="85">
        <f>SUM(AC11:AC15)</f>
        <v>16</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5</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8</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1</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0</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2</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34">
        <f>I16+1</f>
        <v>44814</v>
      </c>
      <c r="L16" s="135"/>
      <c r="M16" s="136"/>
      <c r="N16" s="136"/>
      <c r="O16" s="136"/>
      <c r="P16" s="136"/>
      <c r="Q16" s="136"/>
      <c r="R16" s="137"/>
      <c r="S16" s="134">
        <f>K16+1</f>
        <v>44815</v>
      </c>
      <c r="T16" s="135"/>
      <c r="U16" s="136"/>
      <c r="V16" s="136"/>
      <c r="W16" s="136"/>
      <c r="X16" s="136"/>
      <c r="Y16" s="136"/>
      <c r="Z16" s="137"/>
      <c r="AA16" s="90"/>
      <c r="AB16" s="84" t="s">
        <v>20</v>
      </c>
      <c r="AC16" s="85">
        <f>VLOOKUP(MAX(AC11:AC15),AC11:AD15,2,0)</f>
        <v>2</v>
      </c>
      <c r="AD16" s="94">
        <f>VLOOKUP(AC16,AA11:AC15,3,0)</f>
        <v>8</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4</v>
      </c>
      <c r="AD17" s="94">
        <f>VLOOKUP(AC17,AA11:AC15,3,0)</f>
        <v>0</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4</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8</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4</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34">
        <f>I22+1</f>
        <v>44821</v>
      </c>
      <c r="L22" s="135"/>
      <c r="M22" s="136"/>
      <c r="N22" s="136"/>
      <c r="O22" s="136"/>
      <c r="P22" s="136"/>
      <c r="Q22" s="136"/>
      <c r="R22" s="137"/>
      <c r="S22" s="134">
        <f>K22+1</f>
        <v>44822</v>
      </c>
      <c r="T22" s="135"/>
      <c r="U22" s="136"/>
      <c r="V22" s="136"/>
      <c r="W22" s="136"/>
      <c r="X22" s="136"/>
      <c r="Y22" s="136"/>
      <c r="Z22" s="137"/>
      <c r="AB22" s="103" t="s">
        <v>31</v>
      </c>
      <c r="AC22" s="104" t="s">
        <v>33</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34">
        <f>I28+1</f>
        <v>44828</v>
      </c>
      <c r="L28" s="135"/>
      <c r="M28" s="136"/>
      <c r="N28" s="136"/>
      <c r="O28" s="136"/>
      <c r="P28" s="136"/>
      <c r="Q28" s="136"/>
      <c r="R28" s="137"/>
      <c r="S28" s="134">
        <f>K28+1</f>
        <v>44829</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34">
        <f>I34+1</f>
        <v>44835</v>
      </c>
      <c r="L34" s="135"/>
      <c r="M34" s="136"/>
      <c r="N34" s="136"/>
      <c r="O34" s="136"/>
      <c r="P34" s="136"/>
      <c r="Q34" s="136"/>
      <c r="R34" s="137"/>
      <c r="S34" s="134">
        <f>K34+1</f>
        <v>44836</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4" priority="3">
      <formula>MONTH(A10)&lt;&gt;MONTH($A$1)</formula>
    </cfRule>
    <cfRule type="expression" dxfId="83" priority="4">
      <formula>OR(WEEKDAY(A10,1)=1,WEEKDAY(A10,1)=7)</formula>
    </cfRule>
  </conditionalFormatting>
  <conditionalFormatting sqref="I10 I16 I22 I28 I34">
    <cfRule type="expression" dxfId="82" priority="1">
      <formula>MONTH(I10)&lt;&gt;MONTH($A$1)</formula>
    </cfRule>
    <cfRule type="expression" dxfId="8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4">
    <pageSetUpPr fitToPage="1"/>
  </sheetPr>
  <dimension ref="A1:AD45"/>
  <sheetViews>
    <sheetView showGridLines="0" workbookViewId="0">
      <selection activeCell="AC23" sqref="AC23"/>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DATE(Настройка!D5,Настройка!D7+2,1)</f>
        <v>44835</v>
      </c>
      <c r="B1" s="123"/>
      <c r="C1" s="123"/>
      <c r="D1" s="123"/>
      <c r="E1" s="123"/>
      <c r="F1" s="123"/>
      <c r="G1" s="123"/>
      <c r="H1" s="123"/>
      <c r="I1" s="20"/>
      <c r="J1" s="20"/>
      <c r="K1" s="124">
        <f>DATE(YEAR(A1),MONTH(A1)-1,1)</f>
        <v>44805</v>
      </c>
      <c r="L1" s="124"/>
      <c r="M1" s="124"/>
      <c r="N1" s="124"/>
      <c r="O1" s="124"/>
      <c r="P1" s="124"/>
      <c r="Q1" s="124"/>
      <c r="S1" s="124">
        <f>DATE(YEAR(A1),MONTH(A1)+1,1)</f>
        <v>44866</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44805</v>
      </c>
      <c r="O3" s="49">
        <f t="shared" si="0"/>
        <v>44806</v>
      </c>
      <c r="P3" s="49">
        <f t="shared" si="0"/>
        <v>44807</v>
      </c>
      <c r="Q3" s="49">
        <f t="shared" si="0"/>
        <v>44808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44866</v>
      </c>
      <c r="U3" s="49">
        <f t="shared" si="1"/>
        <v>44867</v>
      </c>
      <c r="V3" s="49">
        <f t="shared" si="1"/>
        <v>44868</v>
      </c>
      <c r="W3" s="49">
        <f t="shared" si="1"/>
        <v>44869</v>
      </c>
      <c r="X3" s="49">
        <f t="shared" si="1"/>
        <v>44870</v>
      </c>
      <c r="Y3" s="49">
        <f t="shared" si="1"/>
        <v>44871</v>
      </c>
    </row>
    <row r="4" spans="1:30" s="23" customFormat="1" ht="9" customHeight="1" x14ac:dyDescent="0.2">
      <c r="A4" s="123"/>
      <c r="B4" s="123"/>
      <c r="C4" s="123"/>
      <c r="D4" s="123"/>
      <c r="E4" s="123"/>
      <c r="F4" s="123"/>
      <c r="G4" s="123"/>
      <c r="H4" s="123"/>
      <c r="I4" s="20"/>
      <c r="J4" s="20"/>
      <c r="K4" s="49">
        <f t="shared" si="0"/>
        <v>44809</v>
      </c>
      <c r="L4" s="49">
        <f t="shared" si="0"/>
        <v>44810</v>
      </c>
      <c r="M4" s="49">
        <f t="shared" si="0"/>
        <v>44811</v>
      </c>
      <c r="N4" s="49">
        <f t="shared" si="0"/>
        <v>44812</v>
      </c>
      <c r="O4" s="49">
        <f t="shared" si="0"/>
        <v>44813</v>
      </c>
      <c r="P4" s="49">
        <f t="shared" si="0"/>
        <v>44814</v>
      </c>
      <c r="Q4" s="49">
        <f t="shared" si="0"/>
        <v>44815</v>
      </c>
      <c r="R4" s="50"/>
      <c r="S4" s="49">
        <f t="shared" si="1"/>
        <v>44872</v>
      </c>
      <c r="T4" s="49">
        <f t="shared" si="1"/>
        <v>44873</v>
      </c>
      <c r="U4" s="49">
        <f t="shared" si="1"/>
        <v>44874</v>
      </c>
      <c r="V4" s="49">
        <f t="shared" si="1"/>
        <v>44875</v>
      </c>
      <c r="W4" s="49">
        <f t="shared" si="1"/>
        <v>44876</v>
      </c>
      <c r="X4" s="49">
        <f t="shared" si="1"/>
        <v>44877</v>
      </c>
      <c r="Y4" s="49">
        <f t="shared" si="1"/>
        <v>44878</v>
      </c>
    </row>
    <row r="5" spans="1:30" s="23" customFormat="1" ht="9" customHeight="1" x14ac:dyDescent="0.2">
      <c r="A5" s="123"/>
      <c r="B5" s="123"/>
      <c r="C5" s="123"/>
      <c r="D5" s="123"/>
      <c r="E5" s="123"/>
      <c r="F5" s="123"/>
      <c r="G5" s="123"/>
      <c r="H5" s="123"/>
      <c r="I5" s="20"/>
      <c r="J5" s="20"/>
      <c r="K5" s="49">
        <f t="shared" si="0"/>
        <v>44816</v>
      </c>
      <c r="L5" s="49">
        <f t="shared" si="0"/>
        <v>44817</v>
      </c>
      <c r="M5" s="49">
        <f t="shared" si="0"/>
        <v>44818</v>
      </c>
      <c r="N5" s="49">
        <f t="shared" si="0"/>
        <v>44819</v>
      </c>
      <c r="O5" s="49">
        <f t="shared" si="0"/>
        <v>44820</v>
      </c>
      <c r="P5" s="49">
        <f t="shared" si="0"/>
        <v>44821</v>
      </c>
      <c r="Q5" s="49">
        <f t="shared" si="0"/>
        <v>44822</v>
      </c>
      <c r="R5" s="50"/>
      <c r="S5" s="49">
        <f t="shared" si="1"/>
        <v>44879</v>
      </c>
      <c r="T5" s="49">
        <f t="shared" si="1"/>
        <v>44880</v>
      </c>
      <c r="U5" s="49">
        <f t="shared" si="1"/>
        <v>44881</v>
      </c>
      <c r="V5" s="49">
        <f t="shared" si="1"/>
        <v>44882</v>
      </c>
      <c r="W5" s="49">
        <f t="shared" si="1"/>
        <v>44883</v>
      </c>
      <c r="X5" s="49">
        <f t="shared" si="1"/>
        <v>44884</v>
      </c>
      <c r="Y5" s="49">
        <f t="shared" si="1"/>
        <v>44885</v>
      </c>
    </row>
    <row r="6" spans="1:30" s="23" customFormat="1" ht="9" customHeight="1" x14ac:dyDescent="0.2">
      <c r="A6" s="123"/>
      <c r="B6" s="123"/>
      <c r="C6" s="123"/>
      <c r="D6" s="123"/>
      <c r="E6" s="123"/>
      <c r="F6" s="123"/>
      <c r="G6" s="123"/>
      <c r="H6" s="123"/>
      <c r="I6" s="20"/>
      <c r="J6" s="20"/>
      <c r="K6" s="49">
        <f t="shared" si="0"/>
        <v>44823</v>
      </c>
      <c r="L6" s="49">
        <f t="shared" si="0"/>
        <v>44824</v>
      </c>
      <c r="M6" s="49">
        <f t="shared" si="0"/>
        <v>44825</v>
      </c>
      <c r="N6" s="49">
        <f t="shared" si="0"/>
        <v>44826</v>
      </c>
      <c r="O6" s="49">
        <f t="shared" si="0"/>
        <v>44827</v>
      </c>
      <c r="P6" s="49">
        <f t="shared" si="0"/>
        <v>44828</v>
      </c>
      <c r="Q6" s="49">
        <f t="shared" si="0"/>
        <v>44829</v>
      </c>
      <c r="R6" s="50"/>
      <c r="S6" s="49">
        <f t="shared" si="1"/>
        <v>44886</v>
      </c>
      <c r="T6" s="49">
        <f t="shared" si="1"/>
        <v>44887</v>
      </c>
      <c r="U6" s="49">
        <f t="shared" si="1"/>
        <v>44888</v>
      </c>
      <c r="V6" s="49">
        <f t="shared" si="1"/>
        <v>44889</v>
      </c>
      <c r="W6" s="49">
        <f t="shared" si="1"/>
        <v>44890</v>
      </c>
      <c r="X6" s="49">
        <f t="shared" si="1"/>
        <v>44891</v>
      </c>
      <c r="Y6" s="49">
        <f t="shared" si="1"/>
        <v>44892</v>
      </c>
    </row>
    <row r="7" spans="1:30" s="23" customFormat="1" ht="9" customHeight="1" x14ac:dyDescent="0.2">
      <c r="A7" s="123"/>
      <c r="B7" s="123"/>
      <c r="C7" s="123"/>
      <c r="D7" s="123"/>
      <c r="E7" s="123"/>
      <c r="F7" s="123"/>
      <c r="G7" s="123"/>
      <c r="H7" s="123"/>
      <c r="I7" s="20"/>
      <c r="J7" s="20"/>
      <c r="K7" s="49">
        <f t="shared" si="0"/>
        <v>44830</v>
      </c>
      <c r="L7" s="49">
        <f t="shared" si="0"/>
        <v>44831</v>
      </c>
      <c r="M7" s="49">
        <f t="shared" si="0"/>
        <v>44832</v>
      </c>
      <c r="N7" s="49">
        <f t="shared" si="0"/>
        <v>44833</v>
      </c>
      <c r="O7" s="49">
        <f t="shared" si="0"/>
        <v>44834</v>
      </c>
      <c r="P7" s="49" t="str">
        <f t="shared" si="0"/>
        <v/>
      </c>
      <c r="Q7" s="49" t="str">
        <f t="shared" si="0"/>
        <v/>
      </c>
      <c r="R7" s="50"/>
      <c r="S7" s="49">
        <f t="shared" si="1"/>
        <v>44893</v>
      </c>
      <c r="T7" s="49">
        <f t="shared" si="1"/>
        <v>44894</v>
      </c>
      <c r="U7" s="49">
        <f t="shared" si="1"/>
        <v>44895</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44830</v>
      </c>
      <c r="B9" s="126"/>
      <c r="C9" s="126">
        <f>C10</f>
        <v>44831</v>
      </c>
      <c r="D9" s="126"/>
      <c r="E9" s="126">
        <f>E10</f>
        <v>44832</v>
      </c>
      <c r="F9" s="126"/>
      <c r="G9" s="126">
        <f>G10</f>
        <v>44833</v>
      </c>
      <c r="H9" s="126"/>
      <c r="I9" s="126">
        <f>I10</f>
        <v>44834</v>
      </c>
      <c r="J9" s="126"/>
      <c r="K9" s="126">
        <f>K10</f>
        <v>44835</v>
      </c>
      <c r="L9" s="126"/>
      <c r="M9" s="126"/>
      <c r="N9" s="126"/>
      <c r="O9" s="126"/>
      <c r="P9" s="126"/>
      <c r="Q9" s="126"/>
      <c r="R9" s="126"/>
      <c r="S9" s="126">
        <f>S10</f>
        <v>44836</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44830</v>
      </c>
      <c r="B10" s="47"/>
      <c r="C10" s="46">
        <f>A10+1</f>
        <v>44831</v>
      </c>
      <c r="D10" s="48"/>
      <c r="E10" s="46">
        <f>C10+1</f>
        <v>44832</v>
      </c>
      <c r="F10" s="48"/>
      <c r="G10" s="46">
        <f>E10+1</f>
        <v>44833</v>
      </c>
      <c r="H10" s="48"/>
      <c r="I10" s="46">
        <f>G10+1</f>
        <v>44834</v>
      </c>
      <c r="J10" s="48"/>
      <c r="K10" s="134">
        <f>I10+1</f>
        <v>44835</v>
      </c>
      <c r="L10" s="135"/>
      <c r="M10" s="136"/>
      <c r="N10" s="136"/>
      <c r="O10" s="136"/>
      <c r="P10" s="136"/>
      <c r="Q10" s="136"/>
      <c r="R10" s="137"/>
      <c r="S10" s="134">
        <f>K10+1</f>
        <v>44836</v>
      </c>
      <c r="T10" s="135"/>
      <c r="U10" s="136"/>
      <c r="V10" s="136"/>
      <c r="W10" s="136"/>
      <c r="X10" s="136"/>
      <c r="Y10" s="136"/>
      <c r="Z10" s="137"/>
      <c r="AA10" s="90"/>
      <c r="AB10" s="84" t="s">
        <v>19</v>
      </c>
      <c r="AC10" s="85">
        <f>SUM(AC11:AC15)</f>
        <v>4</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2</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0</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1</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1</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0</v>
      </c>
      <c r="AD15" s="93">
        <v>5</v>
      </c>
    </row>
    <row r="16" spans="1:30" s="28" customFormat="1" ht="18.75" x14ac:dyDescent="0.2">
      <c r="A16" s="46">
        <f>S10+1</f>
        <v>44837</v>
      </c>
      <c r="B16" s="47"/>
      <c r="C16" s="46">
        <f>A16+1</f>
        <v>44838</v>
      </c>
      <c r="D16" s="48"/>
      <c r="E16" s="46">
        <f>C16+1</f>
        <v>44839</v>
      </c>
      <c r="F16" s="48"/>
      <c r="G16" s="46">
        <f>E16+1</f>
        <v>44840</v>
      </c>
      <c r="H16" s="48"/>
      <c r="I16" s="46">
        <f>G16+1</f>
        <v>44841</v>
      </c>
      <c r="J16" s="48"/>
      <c r="K16" s="134">
        <f>I16+1</f>
        <v>44842</v>
      </c>
      <c r="L16" s="135"/>
      <c r="M16" s="136"/>
      <c r="N16" s="136"/>
      <c r="O16" s="136"/>
      <c r="P16" s="136"/>
      <c r="Q16" s="136"/>
      <c r="R16" s="137"/>
      <c r="S16" s="134">
        <f>K16+1</f>
        <v>44843</v>
      </c>
      <c r="T16" s="135"/>
      <c r="U16" s="136"/>
      <c r="V16" s="136"/>
      <c r="W16" s="136"/>
      <c r="X16" s="136"/>
      <c r="Y16" s="136"/>
      <c r="Z16" s="137"/>
      <c r="AA16" s="90"/>
      <c r="AB16" s="84" t="s">
        <v>20</v>
      </c>
      <c r="AC16" s="85">
        <f>VLOOKUP(MAX(AC11:AC15),AC11:AD15,2,0)</f>
        <v>1</v>
      </c>
      <c r="AD16" s="94">
        <f>VLOOKUP(AC16,AA11:AC15,3,0)</f>
        <v>2</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2</v>
      </c>
      <c r="AD17" s="94">
        <f>VLOOKUP(AC17,AA11:AC15,3,0)</f>
        <v>0</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4</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4</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0</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44844</v>
      </c>
      <c r="B22" s="47"/>
      <c r="C22" s="46">
        <f>A22+1</f>
        <v>44845</v>
      </c>
      <c r="D22" s="48"/>
      <c r="E22" s="46">
        <f>C22+1</f>
        <v>44846</v>
      </c>
      <c r="F22" s="48"/>
      <c r="G22" s="46">
        <f>E22+1</f>
        <v>44847</v>
      </c>
      <c r="H22" s="48"/>
      <c r="I22" s="46">
        <f>G22+1</f>
        <v>44848</v>
      </c>
      <c r="J22" s="48"/>
      <c r="K22" s="134">
        <f>I22+1</f>
        <v>44849</v>
      </c>
      <c r="L22" s="135"/>
      <c r="M22" s="136"/>
      <c r="N22" s="136"/>
      <c r="O22" s="136"/>
      <c r="P22" s="136"/>
      <c r="Q22" s="136"/>
      <c r="R22" s="137"/>
      <c r="S22" s="134">
        <f>K22+1</f>
        <v>44850</v>
      </c>
      <c r="T22" s="135"/>
      <c r="U22" s="136"/>
      <c r="V22" s="136"/>
      <c r="W22" s="136"/>
      <c r="X22" s="136"/>
      <c r="Y22" s="136"/>
      <c r="Z22" s="137"/>
      <c r="AB22" s="105" t="s">
        <v>31</v>
      </c>
      <c r="AC22" s="106" t="s">
        <v>33</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44851</v>
      </c>
      <c r="B28" s="47"/>
      <c r="C28" s="46">
        <f>A28+1</f>
        <v>44852</v>
      </c>
      <c r="D28" s="48"/>
      <c r="E28" s="46">
        <f>C28+1</f>
        <v>44853</v>
      </c>
      <c r="F28" s="48"/>
      <c r="G28" s="46">
        <f>E28+1</f>
        <v>44854</v>
      </c>
      <c r="H28" s="48"/>
      <c r="I28" s="46">
        <f>G28+1</f>
        <v>44855</v>
      </c>
      <c r="J28" s="48"/>
      <c r="K28" s="134">
        <f>I28+1</f>
        <v>44856</v>
      </c>
      <c r="L28" s="135"/>
      <c r="M28" s="136"/>
      <c r="N28" s="136"/>
      <c r="O28" s="136"/>
      <c r="P28" s="136"/>
      <c r="Q28" s="136"/>
      <c r="R28" s="137"/>
      <c r="S28" s="134">
        <f>K28+1</f>
        <v>44857</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44858</v>
      </c>
      <c r="B34" s="47"/>
      <c r="C34" s="46">
        <f>A34+1</f>
        <v>44859</v>
      </c>
      <c r="D34" s="48"/>
      <c r="E34" s="46">
        <f>C34+1</f>
        <v>44860</v>
      </c>
      <c r="F34" s="48"/>
      <c r="G34" s="46">
        <f>E34+1</f>
        <v>44861</v>
      </c>
      <c r="H34" s="31"/>
      <c r="I34" s="46">
        <f>G34+1</f>
        <v>44862</v>
      </c>
      <c r="J34" s="31"/>
      <c r="K34" s="134">
        <f>I34+1</f>
        <v>44863</v>
      </c>
      <c r="L34" s="135"/>
      <c r="M34" s="136"/>
      <c r="N34" s="136"/>
      <c r="O34" s="136"/>
      <c r="P34" s="136"/>
      <c r="Q34" s="136"/>
      <c r="R34" s="137"/>
      <c r="S34" s="134">
        <f>K34+1</f>
        <v>44864</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46">
        <f>S34+1</f>
        <v>44865</v>
      </c>
      <c r="B40" s="30"/>
      <c r="C40" s="29">
        <f>A40+1</f>
        <v>44866</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73"/>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74"/>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0" priority="3">
      <formula>MONTH(A10)&lt;&gt;MONTH($A$1)</formula>
    </cfRule>
    <cfRule type="expression" dxfId="79" priority="4">
      <formula>OR(WEEKDAY(A10,1)=1,WEEKDAY(A10,1)=7)</formula>
    </cfRule>
  </conditionalFormatting>
  <conditionalFormatting sqref="I10 I16 I22 I28 I34">
    <cfRule type="expression" dxfId="78" priority="1">
      <formula>MONTH(I10)&lt;&gt;MONTH($A$1)</formula>
    </cfRule>
    <cfRule type="expression" dxfId="7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5">
    <pageSetUpPr fitToPage="1"/>
  </sheetPr>
  <dimension ref="A1:AD45"/>
  <sheetViews>
    <sheetView showGridLines="0"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DATE(Настройка!D5,Настройка!D7+3,1)</f>
        <v>44866</v>
      </c>
      <c r="B1" s="123"/>
      <c r="C1" s="123"/>
      <c r="D1" s="123"/>
      <c r="E1" s="123"/>
      <c r="F1" s="123"/>
      <c r="G1" s="123"/>
      <c r="H1" s="123"/>
      <c r="I1" s="20"/>
      <c r="J1" s="20"/>
      <c r="K1" s="124">
        <f>DATE(YEAR(A1),MONTH(A1)-1,1)</f>
        <v>44835</v>
      </c>
      <c r="L1" s="124"/>
      <c r="M1" s="124"/>
      <c r="N1" s="124"/>
      <c r="O1" s="124"/>
      <c r="P1" s="124"/>
      <c r="Q1" s="124"/>
      <c r="S1" s="124">
        <f>DATE(YEAR(A1),MONTH(A1)+1,1)</f>
        <v>44896</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44835</v>
      </c>
      <c r="Q3" s="49">
        <f t="shared" si="0"/>
        <v>44836</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44896</v>
      </c>
      <c r="W3" s="49">
        <f t="shared" si="1"/>
        <v>44897</v>
      </c>
      <c r="X3" s="49">
        <f t="shared" si="1"/>
        <v>44898</v>
      </c>
      <c r="Y3" s="49">
        <f t="shared" si="1"/>
        <v>44899</v>
      </c>
    </row>
    <row r="4" spans="1:30" s="23" customFormat="1" ht="9" customHeight="1" x14ac:dyDescent="0.2">
      <c r="A4" s="123"/>
      <c r="B4" s="123"/>
      <c r="C4" s="123"/>
      <c r="D4" s="123"/>
      <c r="E4" s="123"/>
      <c r="F4" s="123"/>
      <c r="G4" s="123"/>
      <c r="H4" s="123"/>
      <c r="I4" s="20"/>
      <c r="J4" s="20"/>
      <c r="K4" s="49">
        <f t="shared" si="0"/>
        <v>44837</v>
      </c>
      <c r="L4" s="49">
        <f t="shared" si="0"/>
        <v>44838</v>
      </c>
      <c r="M4" s="49">
        <f t="shared" si="0"/>
        <v>44839</v>
      </c>
      <c r="N4" s="49">
        <f t="shared" si="0"/>
        <v>44840</v>
      </c>
      <c r="O4" s="49">
        <f t="shared" si="0"/>
        <v>44841</v>
      </c>
      <c r="P4" s="49">
        <f t="shared" si="0"/>
        <v>44842</v>
      </c>
      <c r="Q4" s="49">
        <f t="shared" si="0"/>
        <v>44843</v>
      </c>
      <c r="R4" s="50"/>
      <c r="S4" s="49">
        <f t="shared" si="1"/>
        <v>44900</v>
      </c>
      <c r="T4" s="49">
        <f t="shared" si="1"/>
        <v>44901</v>
      </c>
      <c r="U4" s="49">
        <f t="shared" si="1"/>
        <v>44902</v>
      </c>
      <c r="V4" s="49">
        <f t="shared" si="1"/>
        <v>44903</v>
      </c>
      <c r="W4" s="49">
        <f t="shared" si="1"/>
        <v>44904</v>
      </c>
      <c r="X4" s="49">
        <f t="shared" si="1"/>
        <v>44905</v>
      </c>
      <c r="Y4" s="49">
        <f t="shared" si="1"/>
        <v>44906</v>
      </c>
    </row>
    <row r="5" spans="1:30" s="23" customFormat="1" ht="9" customHeight="1" x14ac:dyDescent="0.2">
      <c r="A5" s="123"/>
      <c r="B5" s="123"/>
      <c r="C5" s="123"/>
      <c r="D5" s="123"/>
      <c r="E5" s="123"/>
      <c r="F5" s="123"/>
      <c r="G5" s="123"/>
      <c r="H5" s="123"/>
      <c r="I5" s="20"/>
      <c r="J5" s="20"/>
      <c r="K5" s="49">
        <f t="shared" si="0"/>
        <v>44844</v>
      </c>
      <c r="L5" s="49">
        <f t="shared" si="0"/>
        <v>44845</v>
      </c>
      <c r="M5" s="49">
        <f t="shared" si="0"/>
        <v>44846</v>
      </c>
      <c r="N5" s="49">
        <f t="shared" si="0"/>
        <v>44847</v>
      </c>
      <c r="O5" s="49">
        <f t="shared" si="0"/>
        <v>44848</v>
      </c>
      <c r="P5" s="49">
        <f t="shared" si="0"/>
        <v>44849</v>
      </c>
      <c r="Q5" s="49">
        <f t="shared" si="0"/>
        <v>44850</v>
      </c>
      <c r="R5" s="50"/>
      <c r="S5" s="49">
        <f t="shared" si="1"/>
        <v>44907</v>
      </c>
      <c r="T5" s="49">
        <f t="shared" si="1"/>
        <v>44908</v>
      </c>
      <c r="U5" s="49">
        <f t="shared" si="1"/>
        <v>44909</v>
      </c>
      <c r="V5" s="49">
        <f t="shared" si="1"/>
        <v>44910</v>
      </c>
      <c r="W5" s="49">
        <f t="shared" si="1"/>
        <v>44911</v>
      </c>
      <c r="X5" s="49">
        <f t="shared" si="1"/>
        <v>44912</v>
      </c>
      <c r="Y5" s="49">
        <f t="shared" si="1"/>
        <v>44913</v>
      </c>
    </row>
    <row r="6" spans="1:30" s="23" customFormat="1" ht="9" customHeight="1" x14ac:dyDescent="0.2">
      <c r="A6" s="123"/>
      <c r="B6" s="123"/>
      <c r="C6" s="123"/>
      <c r="D6" s="123"/>
      <c r="E6" s="123"/>
      <c r="F6" s="123"/>
      <c r="G6" s="123"/>
      <c r="H6" s="123"/>
      <c r="I6" s="20"/>
      <c r="J6" s="20"/>
      <c r="K6" s="49">
        <f t="shared" si="0"/>
        <v>44851</v>
      </c>
      <c r="L6" s="49">
        <f t="shared" si="0"/>
        <v>44852</v>
      </c>
      <c r="M6" s="49">
        <f t="shared" si="0"/>
        <v>44853</v>
      </c>
      <c r="N6" s="49">
        <f t="shared" si="0"/>
        <v>44854</v>
      </c>
      <c r="O6" s="49">
        <f t="shared" si="0"/>
        <v>44855</v>
      </c>
      <c r="P6" s="49">
        <f t="shared" si="0"/>
        <v>44856</v>
      </c>
      <c r="Q6" s="49">
        <f t="shared" si="0"/>
        <v>44857</v>
      </c>
      <c r="R6" s="50"/>
      <c r="S6" s="49">
        <f t="shared" si="1"/>
        <v>44914</v>
      </c>
      <c r="T6" s="49">
        <f t="shared" si="1"/>
        <v>44915</v>
      </c>
      <c r="U6" s="49">
        <f t="shared" si="1"/>
        <v>44916</v>
      </c>
      <c r="V6" s="49">
        <f t="shared" si="1"/>
        <v>44917</v>
      </c>
      <c r="W6" s="49">
        <f t="shared" si="1"/>
        <v>44918</v>
      </c>
      <c r="X6" s="49">
        <f t="shared" si="1"/>
        <v>44919</v>
      </c>
      <c r="Y6" s="49">
        <f t="shared" si="1"/>
        <v>44920</v>
      </c>
    </row>
    <row r="7" spans="1:30" s="23" customFormat="1" ht="9" customHeight="1" x14ac:dyDescent="0.2">
      <c r="A7" s="123"/>
      <c r="B7" s="123"/>
      <c r="C7" s="123"/>
      <c r="D7" s="123"/>
      <c r="E7" s="123"/>
      <c r="F7" s="123"/>
      <c r="G7" s="123"/>
      <c r="H7" s="123"/>
      <c r="I7" s="20"/>
      <c r="J7" s="20"/>
      <c r="K7" s="49">
        <f t="shared" si="0"/>
        <v>44858</v>
      </c>
      <c r="L7" s="49">
        <f t="shared" si="0"/>
        <v>44859</v>
      </c>
      <c r="M7" s="49">
        <f t="shared" si="0"/>
        <v>44860</v>
      </c>
      <c r="N7" s="49">
        <f t="shared" si="0"/>
        <v>44861</v>
      </c>
      <c r="O7" s="49">
        <f t="shared" si="0"/>
        <v>44862</v>
      </c>
      <c r="P7" s="49">
        <f t="shared" si="0"/>
        <v>44863</v>
      </c>
      <c r="Q7" s="49">
        <f t="shared" si="0"/>
        <v>44864</v>
      </c>
      <c r="R7" s="50"/>
      <c r="S7" s="49">
        <f t="shared" si="1"/>
        <v>44921</v>
      </c>
      <c r="T7" s="49">
        <f t="shared" si="1"/>
        <v>44922</v>
      </c>
      <c r="U7" s="49">
        <f t="shared" si="1"/>
        <v>44923</v>
      </c>
      <c r="V7" s="49">
        <f t="shared" si="1"/>
        <v>44924</v>
      </c>
      <c r="W7" s="49">
        <f t="shared" si="1"/>
        <v>44925</v>
      </c>
      <c r="X7" s="49">
        <f t="shared" si="1"/>
        <v>44926</v>
      </c>
      <c r="Y7" s="49" t="str">
        <f t="shared" si="1"/>
        <v/>
      </c>
    </row>
    <row r="8" spans="1:30" s="27" customFormat="1" ht="9" customHeight="1" thickBot="1" x14ac:dyDescent="0.25">
      <c r="A8" s="24"/>
      <c r="B8" s="24"/>
      <c r="C8" s="24"/>
      <c r="D8" s="24"/>
      <c r="E8" s="24"/>
      <c r="F8" s="24"/>
      <c r="G8" s="24"/>
      <c r="H8" s="24"/>
      <c r="I8" s="25"/>
      <c r="J8" s="25"/>
      <c r="K8" s="49">
        <f t="shared" si="0"/>
        <v>44865</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5">
        <f>A10</f>
        <v>44865</v>
      </c>
      <c r="B9" s="126"/>
      <c r="C9" s="126">
        <f>C10</f>
        <v>44866</v>
      </c>
      <c r="D9" s="126"/>
      <c r="E9" s="126">
        <f>E10</f>
        <v>44867</v>
      </c>
      <c r="F9" s="126"/>
      <c r="G9" s="126">
        <f>G10</f>
        <v>44868</v>
      </c>
      <c r="H9" s="126"/>
      <c r="I9" s="126">
        <f>I10</f>
        <v>44869</v>
      </c>
      <c r="J9" s="126"/>
      <c r="K9" s="126">
        <f>K10</f>
        <v>44870</v>
      </c>
      <c r="L9" s="126"/>
      <c r="M9" s="126"/>
      <c r="N9" s="126"/>
      <c r="O9" s="126"/>
      <c r="P9" s="126"/>
      <c r="Q9" s="126"/>
      <c r="R9" s="126"/>
      <c r="S9" s="126">
        <f>S10</f>
        <v>44871</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44865</v>
      </c>
      <c r="B10" s="47"/>
      <c r="C10" s="46">
        <f>A10+1</f>
        <v>44866</v>
      </c>
      <c r="D10" s="48"/>
      <c r="E10" s="46">
        <f>C10+1</f>
        <v>44867</v>
      </c>
      <c r="F10" s="48"/>
      <c r="G10" s="46">
        <f>E10+1</f>
        <v>44868</v>
      </c>
      <c r="H10" s="48"/>
      <c r="I10" s="46">
        <f>G10+1</f>
        <v>44869</v>
      </c>
      <c r="J10" s="48"/>
      <c r="K10" s="134">
        <f>I10+1</f>
        <v>44870</v>
      </c>
      <c r="L10" s="135"/>
      <c r="M10" s="136"/>
      <c r="N10" s="136"/>
      <c r="O10" s="136"/>
      <c r="P10" s="136"/>
      <c r="Q10" s="136"/>
      <c r="R10" s="137"/>
      <c r="S10" s="134">
        <f>K10+1</f>
        <v>44871</v>
      </c>
      <c r="T10" s="135"/>
      <c r="U10" s="136"/>
      <c r="V10" s="136"/>
      <c r="W10" s="136"/>
      <c r="X10" s="136"/>
      <c r="Y10" s="136"/>
      <c r="Z10" s="137"/>
      <c r="AA10" s="90"/>
      <c r="AB10" s="84" t="s">
        <v>19</v>
      </c>
      <c r="AC10" s="85">
        <f>SUM(AC11:AC15)</f>
        <v>20</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5</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2</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1</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6</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6</v>
      </c>
      <c r="AD15" s="93">
        <v>5</v>
      </c>
    </row>
    <row r="16" spans="1:30" s="28" customFormat="1" ht="18.75" x14ac:dyDescent="0.2">
      <c r="A16" s="46">
        <f>S10+1</f>
        <v>44872</v>
      </c>
      <c r="B16" s="47"/>
      <c r="C16" s="46">
        <f>A16+1</f>
        <v>44873</v>
      </c>
      <c r="D16" s="48"/>
      <c r="E16" s="46">
        <f>C16+1</f>
        <v>44874</v>
      </c>
      <c r="F16" s="48"/>
      <c r="G16" s="46">
        <f>E16+1</f>
        <v>44875</v>
      </c>
      <c r="H16" s="48"/>
      <c r="I16" s="46">
        <f>G16+1</f>
        <v>44876</v>
      </c>
      <c r="J16" s="48"/>
      <c r="K16" s="134">
        <f>I16+1</f>
        <v>44877</v>
      </c>
      <c r="L16" s="135"/>
      <c r="M16" s="136"/>
      <c r="N16" s="136"/>
      <c r="O16" s="136"/>
      <c r="P16" s="136"/>
      <c r="Q16" s="136"/>
      <c r="R16" s="137"/>
      <c r="S16" s="134">
        <f>K16+1</f>
        <v>44878</v>
      </c>
      <c r="T16" s="135"/>
      <c r="U16" s="136"/>
      <c r="V16" s="136"/>
      <c r="W16" s="136"/>
      <c r="X16" s="136"/>
      <c r="Y16" s="136"/>
      <c r="Z16" s="137"/>
      <c r="AA16" s="90"/>
      <c r="AB16" s="84" t="s">
        <v>20</v>
      </c>
      <c r="AC16" s="85">
        <f>VLOOKUP(MAX(AC11:AC15),AC11:AD15,2,0)</f>
        <v>4</v>
      </c>
      <c r="AD16" s="94">
        <f>VLOOKUP(AC16,AA11:AC15,3,0)</f>
        <v>6</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3</v>
      </c>
      <c r="AD17" s="94">
        <f>VLOOKUP(AC17,AA11:AC15,3,0)</f>
        <v>1</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5</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12</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4</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44879</v>
      </c>
      <c r="B22" s="47"/>
      <c r="C22" s="46">
        <f>A22+1</f>
        <v>44880</v>
      </c>
      <c r="D22" s="48"/>
      <c r="E22" s="46">
        <f>C22+1</f>
        <v>44881</v>
      </c>
      <c r="F22" s="48"/>
      <c r="G22" s="46">
        <f>E22+1</f>
        <v>44882</v>
      </c>
      <c r="H22" s="48"/>
      <c r="I22" s="46">
        <f>G22+1</f>
        <v>44883</v>
      </c>
      <c r="J22" s="48"/>
      <c r="K22" s="134">
        <f>I22+1</f>
        <v>44884</v>
      </c>
      <c r="L22" s="135"/>
      <c r="M22" s="136"/>
      <c r="N22" s="136"/>
      <c r="O22" s="136"/>
      <c r="P22" s="136"/>
      <c r="Q22" s="136"/>
      <c r="R22" s="137"/>
      <c r="S22" s="134">
        <f>K22+1</f>
        <v>44885</v>
      </c>
      <c r="T22" s="135"/>
      <c r="U22" s="136"/>
      <c r="V22" s="136"/>
      <c r="W22" s="136"/>
      <c r="X22" s="136"/>
      <c r="Y22" s="136"/>
      <c r="Z22" s="137"/>
      <c r="AB22" s="105" t="s">
        <v>31</v>
      </c>
      <c r="AC22" s="106" t="s">
        <v>34</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44886</v>
      </c>
      <c r="B28" s="47"/>
      <c r="C28" s="46">
        <f>A28+1</f>
        <v>44887</v>
      </c>
      <c r="D28" s="48"/>
      <c r="E28" s="46">
        <f>C28+1</f>
        <v>44888</v>
      </c>
      <c r="F28" s="48"/>
      <c r="G28" s="46">
        <f>E28+1</f>
        <v>44889</v>
      </c>
      <c r="H28" s="48"/>
      <c r="I28" s="46">
        <f>G28+1</f>
        <v>44890</v>
      </c>
      <c r="J28" s="48"/>
      <c r="K28" s="134">
        <f>I28+1</f>
        <v>44891</v>
      </c>
      <c r="L28" s="135"/>
      <c r="M28" s="136"/>
      <c r="N28" s="136"/>
      <c r="O28" s="136"/>
      <c r="P28" s="136"/>
      <c r="Q28" s="136"/>
      <c r="R28" s="137"/>
      <c r="S28" s="134">
        <f>K28+1</f>
        <v>44892</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44893</v>
      </c>
      <c r="B34" s="47"/>
      <c r="C34" s="46">
        <f>A34+1</f>
        <v>44894</v>
      </c>
      <c r="D34" s="48"/>
      <c r="E34" s="46">
        <f>C34+1</f>
        <v>44895</v>
      </c>
      <c r="F34" s="48"/>
      <c r="G34" s="46">
        <f>E34+1</f>
        <v>44896</v>
      </c>
      <c r="H34" s="31"/>
      <c r="I34" s="46">
        <f>G34+1</f>
        <v>44897</v>
      </c>
      <c r="J34" s="31"/>
      <c r="K34" s="134">
        <f>I34+1</f>
        <v>44898</v>
      </c>
      <c r="L34" s="135"/>
      <c r="M34" s="136"/>
      <c r="N34" s="136"/>
      <c r="O34" s="136"/>
      <c r="P34" s="136"/>
      <c r="Q34" s="136"/>
      <c r="R34" s="137"/>
      <c r="S34" s="134">
        <f>K34+1</f>
        <v>44899</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44900</v>
      </c>
      <c r="B40" s="30"/>
      <c r="C40" s="29">
        <f>A40+1</f>
        <v>44901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6" priority="3">
      <formula>MONTH(A10)&lt;&gt;MONTH($A$1)</formula>
    </cfRule>
    <cfRule type="expression" dxfId="75" priority="4">
      <formula>OR(WEEKDAY(A10,1)=1,WEEKDAY(A10,1)=7)</formula>
    </cfRule>
  </conditionalFormatting>
  <conditionalFormatting sqref="I10 I16 I22 I28 I34">
    <cfRule type="expression" dxfId="74" priority="1">
      <formula>MONTH(I10)&lt;&gt;MONTH($A$1)</formula>
    </cfRule>
    <cfRule type="expression" dxfId="7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6">
    <pageSetUpPr fitToPage="1"/>
  </sheetPr>
  <dimension ref="A1:AD45"/>
  <sheetViews>
    <sheetView showGridLines="0" workbookViewId="0">
      <selection activeCell="AB29" sqref="AB2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23">
        <f>DATE(Настройка!D5,Настройка!D7+4,1)</f>
        <v>44896</v>
      </c>
      <c r="B1" s="123"/>
      <c r="C1" s="123"/>
      <c r="D1" s="123"/>
      <c r="E1" s="123"/>
      <c r="F1" s="123"/>
      <c r="G1" s="123"/>
      <c r="H1" s="123"/>
      <c r="I1" s="20"/>
      <c r="J1" s="20"/>
      <c r="K1" s="124">
        <f>DATE(YEAR(A1),MONTH(A1)-1,1)</f>
        <v>44866</v>
      </c>
      <c r="L1" s="124"/>
      <c r="M1" s="124"/>
      <c r="N1" s="124"/>
      <c r="O1" s="124"/>
      <c r="P1" s="124"/>
      <c r="Q1" s="124"/>
      <c r="S1" s="124">
        <f>DATE(YEAR(A1),MONTH(A1)+1,1)</f>
        <v>44927</v>
      </c>
      <c r="T1" s="124"/>
      <c r="U1" s="124"/>
      <c r="V1" s="124"/>
      <c r="W1" s="124"/>
      <c r="X1" s="124"/>
      <c r="Y1" s="124"/>
    </row>
    <row r="2" spans="1:30" s="21" customFormat="1" ht="11.25" customHeight="1" x14ac:dyDescent="0.2">
      <c r="A2" s="123"/>
      <c r="B2" s="123"/>
      <c r="C2" s="123"/>
      <c r="D2" s="123"/>
      <c r="E2" s="123"/>
      <c r="F2" s="123"/>
      <c r="G2" s="123"/>
      <c r="H2" s="12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23"/>
      <c r="B3" s="123"/>
      <c r="C3" s="123"/>
      <c r="D3" s="123"/>
      <c r="E3" s="123"/>
      <c r="F3" s="123"/>
      <c r="G3" s="123"/>
      <c r="H3" s="123"/>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44866</v>
      </c>
      <c r="M3" s="49">
        <f t="shared" si="0"/>
        <v>44867</v>
      </c>
      <c r="N3" s="49">
        <f t="shared" si="0"/>
        <v>44868</v>
      </c>
      <c r="O3" s="49">
        <f t="shared" si="0"/>
        <v>44869</v>
      </c>
      <c r="P3" s="49">
        <f t="shared" si="0"/>
        <v>44870</v>
      </c>
      <c r="Q3" s="49">
        <f t="shared" si="0"/>
        <v>44871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44927</v>
      </c>
    </row>
    <row r="4" spans="1:30" s="23" customFormat="1" ht="9" customHeight="1" x14ac:dyDescent="0.2">
      <c r="A4" s="123"/>
      <c r="B4" s="123"/>
      <c r="C4" s="123"/>
      <c r="D4" s="123"/>
      <c r="E4" s="123"/>
      <c r="F4" s="123"/>
      <c r="G4" s="123"/>
      <c r="H4" s="123"/>
      <c r="I4" s="20"/>
      <c r="J4" s="20"/>
      <c r="K4" s="49">
        <f t="shared" si="0"/>
        <v>44872</v>
      </c>
      <c r="L4" s="49">
        <f t="shared" si="0"/>
        <v>44873</v>
      </c>
      <c r="M4" s="49">
        <f t="shared" si="0"/>
        <v>44874</v>
      </c>
      <c r="N4" s="49">
        <f t="shared" si="0"/>
        <v>44875</v>
      </c>
      <c r="O4" s="49">
        <f t="shared" si="0"/>
        <v>44876</v>
      </c>
      <c r="P4" s="49">
        <f t="shared" si="0"/>
        <v>44877</v>
      </c>
      <c r="Q4" s="49">
        <f t="shared" si="0"/>
        <v>44878</v>
      </c>
      <c r="R4" s="50"/>
      <c r="S4" s="49">
        <f t="shared" si="1"/>
        <v>44928</v>
      </c>
      <c r="T4" s="49">
        <f t="shared" si="1"/>
        <v>44929</v>
      </c>
      <c r="U4" s="49">
        <f t="shared" si="1"/>
        <v>44930</v>
      </c>
      <c r="V4" s="49">
        <f t="shared" si="1"/>
        <v>44931</v>
      </c>
      <c r="W4" s="49">
        <f t="shared" si="1"/>
        <v>44932</v>
      </c>
      <c r="X4" s="49">
        <f t="shared" si="1"/>
        <v>44933</v>
      </c>
      <c r="Y4" s="49">
        <f t="shared" si="1"/>
        <v>44934</v>
      </c>
    </row>
    <row r="5" spans="1:30" s="23" customFormat="1" ht="9" customHeight="1" x14ac:dyDescent="0.2">
      <c r="A5" s="123"/>
      <c r="B5" s="123"/>
      <c r="C5" s="123"/>
      <c r="D5" s="123"/>
      <c r="E5" s="123"/>
      <c r="F5" s="123"/>
      <c r="G5" s="123"/>
      <c r="H5" s="123"/>
      <c r="I5" s="20"/>
      <c r="J5" s="20"/>
      <c r="K5" s="49">
        <f t="shared" si="0"/>
        <v>44879</v>
      </c>
      <c r="L5" s="49">
        <f t="shared" si="0"/>
        <v>44880</v>
      </c>
      <c r="M5" s="49">
        <f t="shared" si="0"/>
        <v>44881</v>
      </c>
      <c r="N5" s="49">
        <f t="shared" si="0"/>
        <v>44882</v>
      </c>
      <c r="O5" s="49">
        <f t="shared" si="0"/>
        <v>44883</v>
      </c>
      <c r="P5" s="49">
        <f t="shared" si="0"/>
        <v>44884</v>
      </c>
      <c r="Q5" s="49">
        <f t="shared" si="0"/>
        <v>44885</v>
      </c>
      <c r="R5" s="50"/>
      <c r="S5" s="49">
        <f t="shared" si="1"/>
        <v>44935</v>
      </c>
      <c r="T5" s="49">
        <f t="shared" si="1"/>
        <v>44936</v>
      </c>
      <c r="U5" s="49">
        <f t="shared" si="1"/>
        <v>44937</v>
      </c>
      <c r="V5" s="49">
        <f t="shared" si="1"/>
        <v>44938</v>
      </c>
      <c r="W5" s="49">
        <f t="shared" si="1"/>
        <v>44939</v>
      </c>
      <c r="X5" s="49">
        <f t="shared" si="1"/>
        <v>44940</v>
      </c>
      <c r="Y5" s="49">
        <f t="shared" si="1"/>
        <v>44941</v>
      </c>
    </row>
    <row r="6" spans="1:30" s="23" customFormat="1" ht="9" customHeight="1" x14ac:dyDescent="0.2">
      <c r="A6" s="123"/>
      <c r="B6" s="123"/>
      <c r="C6" s="123"/>
      <c r="D6" s="123"/>
      <c r="E6" s="123"/>
      <c r="F6" s="123"/>
      <c r="G6" s="123"/>
      <c r="H6" s="123"/>
      <c r="I6" s="20"/>
      <c r="J6" s="20"/>
      <c r="K6" s="49">
        <f t="shared" si="0"/>
        <v>44886</v>
      </c>
      <c r="L6" s="49">
        <f t="shared" si="0"/>
        <v>44887</v>
      </c>
      <c r="M6" s="49">
        <f t="shared" si="0"/>
        <v>44888</v>
      </c>
      <c r="N6" s="49">
        <f t="shared" si="0"/>
        <v>44889</v>
      </c>
      <c r="O6" s="49">
        <f t="shared" si="0"/>
        <v>44890</v>
      </c>
      <c r="P6" s="49">
        <f t="shared" si="0"/>
        <v>44891</v>
      </c>
      <c r="Q6" s="49">
        <f t="shared" si="0"/>
        <v>44892</v>
      </c>
      <c r="R6" s="50"/>
      <c r="S6" s="49">
        <f t="shared" si="1"/>
        <v>44942</v>
      </c>
      <c r="T6" s="49">
        <f t="shared" si="1"/>
        <v>44943</v>
      </c>
      <c r="U6" s="49">
        <f t="shared" si="1"/>
        <v>44944</v>
      </c>
      <c r="V6" s="49">
        <f t="shared" si="1"/>
        <v>44945</v>
      </c>
      <c r="W6" s="49">
        <f t="shared" si="1"/>
        <v>44946</v>
      </c>
      <c r="X6" s="49">
        <f t="shared" si="1"/>
        <v>44947</v>
      </c>
      <c r="Y6" s="49">
        <f t="shared" si="1"/>
        <v>44948</v>
      </c>
    </row>
    <row r="7" spans="1:30" s="23" customFormat="1" ht="9" customHeight="1" x14ac:dyDescent="0.2">
      <c r="A7" s="123"/>
      <c r="B7" s="123"/>
      <c r="C7" s="123"/>
      <c r="D7" s="123"/>
      <c r="E7" s="123"/>
      <c r="F7" s="123"/>
      <c r="G7" s="123"/>
      <c r="H7" s="123"/>
      <c r="I7" s="20"/>
      <c r="J7" s="20"/>
      <c r="K7" s="49">
        <f t="shared" si="0"/>
        <v>44893</v>
      </c>
      <c r="L7" s="49">
        <f t="shared" si="0"/>
        <v>44894</v>
      </c>
      <c r="M7" s="49">
        <f t="shared" si="0"/>
        <v>44895</v>
      </c>
      <c r="N7" s="49" t="str">
        <f t="shared" si="0"/>
        <v/>
      </c>
      <c r="O7" s="49" t="str">
        <f t="shared" si="0"/>
        <v/>
      </c>
      <c r="P7" s="49" t="str">
        <f t="shared" si="0"/>
        <v/>
      </c>
      <c r="Q7" s="49" t="str">
        <f t="shared" si="0"/>
        <v/>
      </c>
      <c r="R7" s="50"/>
      <c r="S7" s="49">
        <f t="shared" si="1"/>
        <v>44949</v>
      </c>
      <c r="T7" s="49">
        <f t="shared" si="1"/>
        <v>44950</v>
      </c>
      <c r="U7" s="49">
        <f t="shared" si="1"/>
        <v>44951</v>
      </c>
      <c r="V7" s="49">
        <f t="shared" si="1"/>
        <v>44952</v>
      </c>
      <c r="W7" s="49">
        <f t="shared" si="1"/>
        <v>44953</v>
      </c>
      <c r="X7" s="49">
        <f t="shared" si="1"/>
        <v>44954</v>
      </c>
      <c r="Y7" s="49">
        <f t="shared" si="1"/>
        <v>44955</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44956</v>
      </c>
      <c r="T8" s="49">
        <f t="shared" si="1"/>
        <v>44957</v>
      </c>
      <c r="U8" s="49" t="str">
        <f t="shared" si="1"/>
        <v/>
      </c>
      <c r="V8" s="49" t="str">
        <f t="shared" si="1"/>
        <v/>
      </c>
      <c r="W8" s="49" t="str">
        <f t="shared" si="1"/>
        <v/>
      </c>
      <c r="X8" s="49" t="str">
        <f t="shared" si="1"/>
        <v/>
      </c>
      <c r="Y8" s="49" t="str">
        <f t="shared" si="1"/>
        <v/>
      </c>
      <c r="Z8" s="26"/>
    </row>
    <row r="9" spans="1:30" s="28" customFormat="1" ht="21" customHeight="1" x14ac:dyDescent="0.25">
      <c r="A9" s="125">
        <f>A10</f>
        <v>44893</v>
      </c>
      <c r="B9" s="126"/>
      <c r="C9" s="126">
        <f>C10</f>
        <v>44894</v>
      </c>
      <c r="D9" s="126"/>
      <c r="E9" s="126">
        <f>E10</f>
        <v>44895</v>
      </c>
      <c r="F9" s="126"/>
      <c r="G9" s="126">
        <f>G10</f>
        <v>44896</v>
      </c>
      <c r="H9" s="126"/>
      <c r="I9" s="126">
        <f>I10</f>
        <v>44897</v>
      </c>
      <c r="J9" s="126"/>
      <c r="K9" s="126">
        <f>K10</f>
        <v>44898</v>
      </c>
      <c r="L9" s="126"/>
      <c r="M9" s="126"/>
      <c r="N9" s="126"/>
      <c r="O9" s="126"/>
      <c r="P9" s="126"/>
      <c r="Q9" s="126"/>
      <c r="R9" s="126"/>
      <c r="S9" s="126">
        <f>S10</f>
        <v>44899</v>
      </c>
      <c r="T9" s="126"/>
      <c r="U9" s="126"/>
      <c r="V9" s="126"/>
      <c r="W9" s="126"/>
      <c r="X9" s="126"/>
      <c r="Y9" s="126"/>
      <c r="Z9" s="127"/>
      <c r="AA9" s="86"/>
      <c r="AB9" s="87" t="s">
        <v>18</v>
      </c>
      <c r="AC9" s="88"/>
      <c r="AD9" s="89"/>
    </row>
    <row r="10" spans="1:30" s="28" customFormat="1" ht="18.75" x14ac:dyDescent="0.2">
      <c r="A10" s="46">
        <f>$A$1-(WEEKDAY($A$1,1)-(день_начала-1))-IF((WEEKDAY($A$1,1)-(день_начала-1))&lt;=0,7,0)+1</f>
        <v>44893</v>
      </c>
      <c r="B10" s="47"/>
      <c r="C10" s="46">
        <f>A10+1</f>
        <v>44894</v>
      </c>
      <c r="D10" s="48"/>
      <c r="E10" s="46">
        <f>C10+1</f>
        <v>44895</v>
      </c>
      <c r="F10" s="48"/>
      <c r="G10" s="46">
        <f>E10+1</f>
        <v>44896</v>
      </c>
      <c r="H10" s="48"/>
      <c r="I10" s="46">
        <f>G10+1</f>
        <v>44897</v>
      </c>
      <c r="J10" s="48"/>
      <c r="K10" s="134">
        <f>I10+1</f>
        <v>44898</v>
      </c>
      <c r="L10" s="135"/>
      <c r="M10" s="136"/>
      <c r="N10" s="136"/>
      <c r="O10" s="136"/>
      <c r="P10" s="136"/>
      <c r="Q10" s="136"/>
      <c r="R10" s="137"/>
      <c r="S10" s="134">
        <f>K10+1</f>
        <v>44899</v>
      </c>
      <c r="T10" s="135"/>
      <c r="U10" s="136"/>
      <c r="V10" s="136"/>
      <c r="W10" s="136"/>
      <c r="X10" s="136"/>
      <c r="Y10" s="136"/>
      <c r="Z10" s="137"/>
      <c r="AA10" s="90"/>
      <c r="AB10" s="84" t="s">
        <v>19</v>
      </c>
      <c r="AC10" s="85">
        <f>SUM(AC11:AC15)</f>
        <v>18</v>
      </c>
      <c r="AD10" s="91"/>
    </row>
    <row r="11" spans="1:30" s="28" customFormat="1" ht="15.75" x14ac:dyDescent="0.2">
      <c r="A11" s="131"/>
      <c r="B11" s="132"/>
      <c r="C11" s="131"/>
      <c r="D11" s="133"/>
      <c r="E11" s="131"/>
      <c r="F11" s="133"/>
      <c r="G11" s="131"/>
      <c r="H11" s="133"/>
      <c r="I11" s="131"/>
      <c r="J11" s="133"/>
      <c r="K11" s="128"/>
      <c r="L11" s="129"/>
      <c r="M11" s="129"/>
      <c r="N11" s="129"/>
      <c r="O11" s="129"/>
      <c r="P11" s="129"/>
      <c r="Q11" s="129"/>
      <c r="R11" s="130"/>
      <c r="S11" s="128"/>
      <c r="T11" s="129"/>
      <c r="U11" s="129"/>
      <c r="V11" s="129"/>
      <c r="W11" s="129"/>
      <c r="X11" s="129"/>
      <c r="Y11" s="129"/>
      <c r="Z11" s="130"/>
      <c r="AA11" s="92">
        <v>1</v>
      </c>
      <c r="AB11" s="85" t="s">
        <v>21</v>
      </c>
      <c r="AC11" s="85">
        <v>6</v>
      </c>
      <c r="AD11" s="93">
        <v>1</v>
      </c>
    </row>
    <row r="12" spans="1:30" s="28" customFormat="1" ht="15.75" x14ac:dyDescent="0.2">
      <c r="A12" s="131"/>
      <c r="B12" s="132"/>
      <c r="C12" s="131"/>
      <c r="D12" s="133"/>
      <c r="E12" s="131"/>
      <c r="F12" s="133"/>
      <c r="G12" s="131"/>
      <c r="H12" s="133"/>
      <c r="I12" s="131"/>
      <c r="J12" s="133"/>
      <c r="K12" s="128"/>
      <c r="L12" s="129"/>
      <c r="M12" s="129"/>
      <c r="N12" s="129"/>
      <c r="O12" s="129"/>
      <c r="P12" s="129"/>
      <c r="Q12" s="129"/>
      <c r="R12" s="130"/>
      <c r="S12" s="128"/>
      <c r="T12" s="129"/>
      <c r="U12" s="129"/>
      <c r="V12" s="129"/>
      <c r="W12" s="129"/>
      <c r="X12" s="129"/>
      <c r="Y12" s="129"/>
      <c r="Z12" s="130"/>
      <c r="AA12" s="92">
        <v>2</v>
      </c>
      <c r="AB12" s="85" t="s">
        <v>22</v>
      </c>
      <c r="AC12" s="85">
        <v>5</v>
      </c>
      <c r="AD12" s="93">
        <v>2</v>
      </c>
    </row>
    <row r="13" spans="1:30" s="28" customFormat="1" ht="15.75" x14ac:dyDescent="0.2">
      <c r="A13" s="131"/>
      <c r="B13" s="132"/>
      <c r="C13" s="131"/>
      <c r="D13" s="133"/>
      <c r="E13" s="131"/>
      <c r="F13" s="133"/>
      <c r="G13" s="131"/>
      <c r="H13" s="133"/>
      <c r="I13" s="131"/>
      <c r="J13" s="133"/>
      <c r="K13" s="128"/>
      <c r="L13" s="129"/>
      <c r="M13" s="129"/>
      <c r="N13" s="129"/>
      <c r="O13" s="129"/>
      <c r="P13" s="129"/>
      <c r="Q13" s="129"/>
      <c r="R13" s="130"/>
      <c r="S13" s="128"/>
      <c r="T13" s="129"/>
      <c r="U13" s="129"/>
      <c r="V13" s="129"/>
      <c r="W13" s="129"/>
      <c r="X13" s="129"/>
      <c r="Y13" s="129"/>
      <c r="Z13" s="130"/>
      <c r="AA13" s="92">
        <v>3</v>
      </c>
      <c r="AB13" s="85" t="s">
        <v>23</v>
      </c>
      <c r="AC13" s="85">
        <v>6</v>
      </c>
      <c r="AD13" s="93">
        <v>3</v>
      </c>
    </row>
    <row r="14" spans="1:30" s="28" customFormat="1" ht="15.75" x14ac:dyDescent="0.2">
      <c r="A14" s="131"/>
      <c r="B14" s="132"/>
      <c r="C14" s="131"/>
      <c r="D14" s="133"/>
      <c r="E14" s="131"/>
      <c r="F14" s="133"/>
      <c r="G14" s="131"/>
      <c r="H14" s="133"/>
      <c r="I14" s="131"/>
      <c r="J14" s="133"/>
      <c r="K14" s="128"/>
      <c r="L14" s="129"/>
      <c r="M14" s="129"/>
      <c r="N14" s="129"/>
      <c r="O14" s="129"/>
      <c r="P14" s="129"/>
      <c r="Q14" s="129"/>
      <c r="R14" s="130"/>
      <c r="S14" s="128"/>
      <c r="T14" s="129"/>
      <c r="U14" s="129"/>
      <c r="V14" s="129"/>
      <c r="W14" s="129"/>
      <c r="X14" s="129"/>
      <c r="Y14" s="129"/>
      <c r="Z14" s="130"/>
      <c r="AA14" s="92">
        <v>4</v>
      </c>
      <c r="AB14" s="85" t="s">
        <v>24</v>
      </c>
      <c r="AC14" s="85">
        <v>0</v>
      </c>
      <c r="AD14" s="93">
        <v>4</v>
      </c>
    </row>
    <row r="15" spans="1:30" s="35" customFormat="1" ht="13.15" customHeight="1" x14ac:dyDescent="0.2">
      <c r="A15" s="141"/>
      <c r="B15" s="142"/>
      <c r="C15" s="141"/>
      <c r="D15" s="143"/>
      <c r="E15" s="141"/>
      <c r="F15" s="143"/>
      <c r="G15" s="141"/>
      <c r="H15" s="143"/>
      <c r="I15" s="141"/>
      <c r="J15" s="143"/>
      <c r="K15" s="138"/>
      <c r="L15" s="139"/>
      <c r="M15" s="139"/>
      <c r="N15" s="139"/>
      <c r="O15" s="139"/>
      <c r="P15" s="139"/>
      <c r="Q15" s="139"/>
      <c r="R15" s="140"/>
      <c r="S15" s="138"/>
      <c r="T15" s="139"/>
      <c r="U15" s="139"/>
      <c r="V15" s="139"/>
      <c r="W15" s="139"/>
      <c r="X15" s="139"/>
      <c r="Y15" s="139"/>
      <c r="Z15" s="140"/>
      <c r="AA15" s="92">
        <v>5</v>
      </c>
      <c r="AB15" s="85" t="s">
        <v>25</v>
      </c>
      <c r="AC15" s="85">
        <v>1</v>
      </c>
      <c r="AD15" s="93">
        <v>5</v>
      </c>
    </row>
    <row r="16" spans="1:30" s="28" customFormat="1" ht="18.75" x14ac:dyDescent="0.2">
      <c r="A16" s="46">
        <f>S10+1</f>
        <v>44900</v>
      </c>
      <c r="B16" s="47"/>
      <c r="C16" s="46">
        <f>A16+1</f>
        <v>44901</v>
      </c>
      <c r="D16" s="48"/>
      <c r="E16" s="46">
        <f>C16+1</f>
        <v>44902</v>
      </c>
      <c r="F16" s="48"/>
      <c r="G16" s="46">
        <f>E16+1</f>
        <v>44903</v>
      </c>
      <c r="H16" s="48"/>
      <c r="I16" s="46">
        <f>G16+1</f>
        <v>44904</v>
      </c>
      <c r="J16" s="48"/>
      <c r="K16" s="134">
        <f>I16+1</f>
        <v>44905</v>
      </c>
      <c r="L16" s="135"/>
      <c r="M16" s="136"/>
      <c r="N16" s="136"/>
      <c r="O16" s="136"/>
      <c r="P16" s="136"/>
      <c r="Q16" s="136"/>
      <c r="R16" s="137"/>
      <c r="S16" s="134">
        <f>K16+1</f>
        <v>44906</v>
      </c>
      <c r="T16" s="135"/>
      <c r="U16" s="136"/>
      <c r="V16" s="136"/>
      <c r="W16" s="136"/>
      <c r="X16" s="136"/>
      <c r="Y16" s="136"/>
      <c r="Z16" s="137"/>
      <c r="AA16" s="90"/>
      <c r="AB16" s="84" t="s">
        <v>20</v>
      </c>
      <c r="AC16" s="85">
        <f>VLOOKUP(MAX(AC11:AC15),AC11:AD15,2,0)</f>
        <v>1</v>
      </c>
      <c r="AD16" s="94">
        <f>VLOOKUP(AC16,AA11:AC15,3,0)</f>
        <v>6</v>
      </c>
    </row>
    <row r="17" spans="1:30" s="28" customFormat="1" ht="15.75" x14ac:dyDescent="0.2">
      <c r="A17" s="131"/>
      <c r="B17" s="132"/>
      <c r="C17" s="131"/>
      <c r="D17" s="133"/>
      <c r="E17" s="131"/>
      <c r="F17" s="133"/>
      <c r="G17" s="131"/>
      <c r="H17" s="133"/>
      <c r="I17" s="131"/>
      <c r="J17" s="133"/>
      <c r="K17" s="128"/>
      <c r="L17" s="129"/>
      <c r="M17" s="129"/>
      <c r="N17" s="129"/>
      <c r="O17" s="129"/>
      <c r="P17" s="129"/>
      <c r="Q17" s="129"/>
      <c r="R17" s="130"/>
      <c r="S17" s="128"/>
      <c r="T17" s="129"/>
      <c r="U17" s="129"/>
      <c r="V17" s="129"/>
      <c r="W17" s="129"/>
      <c r="X17" s="129"/>
      <c r="Y17" s="129"/>
      <c r="Z17" s="130"/>
      <c r="AA17" s="90"/>
      <c r="AB17" s="85" t="s">
        <v>26</v>
      </c>
      <c r="AC17" s="85">
        <f>VLOOKUP(MIN(AC11:AC15),AC11:AD15,2,0)</f>
        <v>4</v>
      </c>
      <c r="AD17" s="94">
        <f>VLOOKUP(AC17,AA11:AC15,3,0)</f>
        <v>0</v>
      </c>
    </row>
    <row r="18" spans="1:30" s="28" customFormat="1" ht="15.75" x14ac:dyDescent="0.2">
      <c r="A18" s="131"/>
      <c r="B18" s="132"/>
      <c r="C18" s="131"/>
      <c r="D18" s="133"/>
      <c r="E18" s="131"/>
      <c r="F18" s="133"/>
      <c r="G18" s="131"/>
      <c r="H18" s="133"/>
      <c r="I18" s="131"/>
      <c r="J18" s="133"/>
      <c r="K18" s="128"/>
      <c r="L18" s="129"/>
      <c r="M18" s="129"/>
      <c r="N18" s="129"/>
      <c r="O18" s="129"/>
      <c r="P18" s="129"/>
      <c r="Q18" s="129"/>
      <c r="R18" s="130"/>
      <c r="S18" s="128"/>
      <c r="T18" s="129"/>
      <c r="U18" s="129"/>
      <c r="V18" s="129"/>
      <c r="W18" s="129"/>
      <c r="X18" s="129"/>
      <c r="Y18" s="129"/>
      <c r="Z18" s="130"/>
      <c r="AA18" s="90"/>
      <c r="AB18" s="84" t="s">
        <v>27</v>
      </c>
      <c r="AC18" s="85">
        <v>8</v>
      </c>
      <c r="AD18" s="91"/>
    </row>
    <row r="19" spans="1:30" s="28" customFormat="1" ht="15.75" x14ac:dyDescent="0.2">
      <c r="A19" s="131"/>
      <c r="B19" s="132"/>
      <c r="C19" s="131"/>
      <c r="D19" s="133"/>
      <c r="E19" s="131"/>
      <c r="F19" s="133"/>
      <c r="G19" s="131"/>
      <c r="H19" s="133"/>
      <c r="I19" s="131"/>
      <c r="J19" s="133"/>
      <c r="K19" s="128"/>
      <c r="L19" s="129"/>
      <c r="M19" s="129"/>
      <c r="N19" s="129"/>
      <c r="O19" s="129"/>
      <c r="P19" s="129"/>
      <c r="Q19" s="129"/>
      <c r="R19" s="130"/>
      <c r="S19" s="128"/>
      <c r="T19" s="129"/>
      <c r="U19" s="129"/>
      <c r="V19" s="129"/>
      <c r="W19" s="129"/>
      <c r="X19" s="129"/>
      <c r="Y19" s="129"/>
      <c r="Z19" s="130"/>
      <c r="AA19" s="90"/>
      <c r="AB19" s="84" t="s">
        <v>30</v>
      </c>
      <c r="AC19" s="85">
        <f>AC10-AC20*2-AC21*3</f>
        <v>8</v>
      </c>
      <c r="AD19" s="91"/>
    </row>
    <row r="20" spans="1:30" s="28" customFormat="1" ht="15.75" x14ac:dyDescent="0.2">
      <c r="A20" s="131"/>
      <c r="B20" s="132"/>
      <c r="C20" s="131"/>
      <c r="D20" s="133"/>
      <c r="E20" s="131"/>
      <c r="F20" s="133"/>
      <c r="G20" s="131"/>
      <c r="H20" s="133"/>
      <c r="I20" s="131"/>
      <c r="J20" s="133"/>
      <c r="K20" s="128"/>
      <c r="L20" s="129"/>
      <c r="M20" s="129"/>
      <c r="N20" s="129"/>
      <c r="O20" s="129"/>
      <c r="P20" s="129"/>
      <c r="Q20" s="129"/>
      <c r="R20" s="130"/>
      <c r="S20" s="128"/>
      <c r="T20" s="129"/>
      <c r="U20" s="129"/>
      <c r="V20" s="129"/>
      <c r="W20" s="129"/>
      <c r="X20" s="129"/>
      <c r="Y20" s="129"/>
      <c r="Z20" s="130"/>
      <c r="AA20" s="90"/>
      <c r="AB20" s="85" t="s">
        <v>28</v>
      </c>
      <c r="AC20" s="85">
        <v>5</v>
      </c>
      <c r="AD20" s="91"/>
    </row>
    <row r="21" spans="1:30" s="35" customFormat="1" ht="13.15" customHeight="1" thickBot="1" x14ac:dyDescent="0.25">
      <c r="A21" s="141"/>
      <c r="B21" s="142"/>
      <c r="C21" s="141"/>
      <c r="D21" s="143"/>
      <c r="E21" s="141"/>
      <c r="F21" s="143"/>
      <c r="G21" s="141"/>
      <c r="H21" s="143"/>
      <c r="I21" s="141"/>
      <c r="J21" s="143"/>
      <c r="K21" s="138"/>
      <c r="L21" s="139"/>
      <c r="M21" s="139"/>
      <c r="N21" s="139"/>
      <c r="O21" s="139"/>
      <c r="P21" s="139"/>
      <c r="Q21" s="139"/>
      <c r="R21" s="140"/>
      <c r="S21" s="138"/>
      <c r="T21" s="139"/>
      <c r="U21" s="139"/>
      <c r="V21" s="139"/>
      <c r="W21" s="139"/>
      <c r="X21" s="139"/>
      <c r="Y21" s="139"/>
      <c r="Z21" s="140"/>
      <c r="AA21" s="96"/>
      <c r="AB21" s="95" t="s">
        <v>29</v>
      </c>
      <c r="AC21" s="95">
        <v>0</v>
      </c>
      <c r="AD21" s="97"/>
    </row>
    <row r="22" spans="1:30" s="28" customFormat="1" ht="18.75" x14ac:dyDescent="0.2">
      <c r="A22" s="46">
        <f>S16+1</f>
        <v>44907</v>
      </c>
      <c r="B22" s="47"/>
      <c r="C22" s="46">
        <f>A22+1</f>
        <v>44908</v>
      </c>
      <c r="D22" s="48"/>
      <c r="E22" s="46">
        <f>C22+1</f>
        <v>44909</v>
      </c>
      <c r="F22" s="48"/>
      <c r="G22" s="46">
        <f>E22+1</f>
        <v>44910</v>
      </c>
      <c r="H22" s="48"/>
      <c r="I22" s="46">
        <f>G22+1</f>
        <v>44911</v>
      </c>
      <c r="J22" s="48"/>
      <c r="K22" s="134">
        <f>I22+1</f>
        <v>44912</v>
      </c>
      <c r="L22" s="135"/>
      <c r="M22" s="136"/>
      <c r="N22" s="136"/>
      <c r="O22" s="136"/>
      <c r="P22" s="136"/>
      <c r="Q22" s="136"/>
      <c r="R22" s="137"/>
      <c r="S22" s="134">
        <f>K22+1</f>
        <v>44913</v>
      </c>
      <c r="T22" s="135"/>
      <c r="U22" s="136"/>
      <c r="V22" s="136"/>
      <c r="W22" s="136"/>
      <c r="X22" s="136"/>
      <c r="Y22" s="136"/>
      <c r="Z22" s="137"/>
      <c r="AB22" s="105" t="s">
        <v>31</v>
      </c>
      <c r="AC22" s="106" t="s">
        <v>34</v>
      </c>
    </row>
    <row r="23" spans="1:30" s="28" customFormat="1" x14ac:dyDescent="0.2">
      <c r="A23" s="131"/>
      <c r="B23" s="132"/>
      <c r="C23" s="131"/>
      <c r="D23" s="133"/>
      <c r="E23" s="131"/>
      <c r="F23" s="133"/>
      <c r="G23" s="131"/>
      <c r="H23" s="133"/>
      <c r="I23" s="131"/>
      <c r="J23" s="133"/>
      <c r="K23" s="128"/>
      <c r="L23" s="129"/>
      <c r="M23" s="129"/>
      <c r="N23" s="129"/>
      <c r="O23" s="129"/>
      <c r="P23" s="129"/>
      <c r="Q23" s="129"/>
      <c r="R23" s="130"/>
      <c r="S23" s="128"/>
      <c r="T23" s="129"/>
      <c r="U23" s="129"/>
      <c r="V23" s="129"/>
      <c r="W23" s="129"/>
      <c r="X23" s="129"/>
      <c r="Y23" s="129"/>
      <c r="Z23" s="130"/>
    </row>
    <row r="24" spans="1:30" s="28" customFormat="1" x14ac:dyDescent="0.2">
      <c r="A24" s="131"/>
      <c r="B24" s="132"/>
      <c r="C24" s="131"/>
      <c r="D24" s="133"/>
      <c r="E24" s="131"/>
      <c r="F24" s="133"/>
      <c r="G24" s="131"/>
      <c r="H24" s="133"/>
      <c r="I24" s="131"/>
      <c r="J24" s="133"/>
      <c r="K24" s="128"/>
      <c r="L24" s="129"/>
      <c r="M24" s="129"/>
      <c r="N24" s="129"/>
      <c r="O24" s="129"/>
      <c r="P24" s="129"/>
      <c r="Q24" s="129"/>
      <c r="R24" s="130"/>
      <c r="S24" s="128"/>
      <c r="T24" s="129"/>
      <c r="U24" s="129"/>
      <c r="V24" s="129"/>
      <c r="W24" s="129"/>
      <c r="X24" s="129"/>
      <c r="Y24" s="129"/>
      <c r="Z24" s="130"/>
    </row>
    <row r="25" spans="1:30" s="28" customFormat="1" x14ac:dyDescent="0.2">
      <c r="A25" s="131"/>
      <c r="B25" s="132"/>
      <c r="C25" s="131"/>
      <c r="D25" s="133"/>
      <c r="E25" s="131"/>
      <c r="F25" s="133"/>
      <c r="G25" s="131"/>
      <c r="H25" s="133"/>
      <c r="I25" s="131"/>
      <c r="J25" s="133"/>
      <c r="K25" s="128"/>
      <c r="L25" s="129"/>
      <c r="M25" s="129"/>
      <c r="N25" s="129"/>
      <c r="O25" s="129"/>
      <c r="P25" s="129"/>
      <c r="Q25" s="129"/>
      <c r="R25" s="130"/>
      <c r="S25" s="128"/>
      <c r="T25" s="129"/>
      <c r="U25" s="129"/>
      <c r="V25" s="129"/>
      <c r="W25" s="129"/>
      <c r="X25" s="129"/>
      <c r="Y25" s="129"/>
      <c r="Z25" s="130"/>
    </row>
    <row r="26" spans="1:30" s="28" customFormat="1" x14ac:dyDescent="0.2">
      <c r="A26" s="131"/>
      <c r="B26" s="132"/>
      <c r="C26" s="131"/>
      <c r="D26" s="133"/>
      <c r="E26" s="131"/>
      <c r="F26" s="133"/>
      <c r="G26" s="131"/>
      <c r="H26" s="133"/>
      <c r="I26" s="131"/>
      <c r="J26" s="133"/>
      <c r="K26" s="128"/>
      <c r="L26" s="129"/>
      <c r="M26" s="129"/>
      <c r="N26" s="129"/>
      <c r="O26" s="129"/>
      <c r="P26" s="129"/>
      <c r="Q26" s="129"/>
      <c r="R26" s="130"/>
      <c r="S26" s="128"/>
      <c r="T26" s="129"/>
      <c r="U26" s="129"/>
      <c r="V26" s="129"/>
      <c r="W26" s="129"/>
      <c r="X26" s="129"/>
      <c r="Y26" s="129"/>
      <c r="Z26" s="130"/>
    </row>
    <row r="27" spans="1:30" s="35" customFormat="1" x14ac:dyDescent="0.2">
      <c r="A27" s="141"/>
      <c r="B27" s="142"/>
      <c r="C27" s="141"/>
      <c r="D27" s="143"/>
      <c r="E27" s="141"/>
      <c r="F27" s="143"/>
      <c r="G27" s="141"/>
      <c r="H27" s="143"/>
      <c r="I27" s="141"/>
      <c r="J27" s="143"/>
      <c r="K27" s="138"/>
      <c r="L27" s="139"/>
      <c r="M27" s="139"/>
      <c r="N27" s="139"/>
      <c r="O27" s="139"/>
      <c r="P27" s="139"/>
      <c r="Q27" s="139"/>
      <c r="R27" s="140"/>
      <c r="S27" s="138"/>
      <c r="T27" s="139"/>
      <c r="U27" s="139"/>
      <c r="V27" s="139"/>
      <c r="W27" s="139"/>
      <c r="X27" s="139"/>
      <c r="Y27" s="139"/>
      <c r="Z27" s="140"/>
      <c r="AA27" s="28"/>
    </row>
    <row r="28" spans="1:30" s="28" customFormat="1" ht="18.75" x14ac:dyDescent="0.2">
      <c r="A28" s="46">
        <f>S22+1</f>
        <v>44914</v>
      </c>
      <c r="B28" s="47"/>
      <c r="C28" s="46">
        <f>A28+1</f>
        <v>44915</v>
      </c>
      <c r="D28" s="48"/>
      <c r="E28" s="46">
        <f>C28+1</f>
        <v>44916</v>
      </c>
      <c r="F28" s="48"/>
      <c r="G28" s="46">
        <f>E28+1</f>
        <v>44917</v>
      </c>
      <c r="H28" s="48"/>
      <c r="I28" s="46">
        <f>G28+1</f>
        <v>44918</v>
      </c>
      <c r="J28" s="48"/>
      <c r="K28" s="134">
        <f>I28+1</f>
        <v>44919</v>
      </c>
      <c r="L28" s="135"/>
      <c r="M28" s="136"/>
      <c r="N28" s="136"/>
      <c r="O28" s="136"/>
      <c r="P28" s="136"/>
      <c r="Q28" s="136"/>
      <c r="R28" s="137"/>
      <c r="S28" s="134">
        <f>K28+1</f>
        <v>44920</v>
      </c>
      <c r="T28" s="135"/>
      <c r="U28" s="136"/>
      <c r="V28" s="136"/>
      <c r="W28" s="136"/>
      <c r="X28" s="136"/>
      <c r="Y28" s="136"/>
      <c r="Z28" s="137"/>
    </row>
    <row r="29" spans="1:30" s="28" customFormat="1" x14ac:dyDescent="0.2">
      <c r="A29" s="131"/>
      <c r="B29" s="132"/>
      <c r="C29" s="131"/>
      <c r="D29" s="133"/>
      <c r="E29" s="131"/>
      <c r="F29" s="133"/>
      <c r="G29" s="131"/>
      <c r="H29" s="133"/>
      <c r="I29" s="131"/>
      <c r="J29" s="133"/>
      <c r="K29" s="128"/>
      <c r="L29" s="129"/>
      <c r="M29" s="129"/>
      <c r="N29" s="129"/>
      <c r="O29" s="129"/>
      <c r="P29" s="129"/>
      <c r="Q29" s="129"/>
      <c r="R29" s="130"/>
      <c r="S29" s="128"/>
      <c r="T29" s="129"/>
      <c r="U29" s="129"/>
      <c r="V29" s="129"/>
      <c r="W29" s="129"/>
      <c r="X29" s="129"/>
      <c r="Y29" s="129"/>
      <c r="Z29" s="130"/>
    </row>
    <row r="30" spans="1:30" s="28" customFormat="1" x14ac:dyDescent="0.2">
      <c r="A30" s="131"/>
      <c r="B30" s="132"/>
      <c r="C30" s="131"/>
      <c r="D30" s="133"/>
      <c r="E30" s="131"/>
      <c r="F30" s="133"/>
      <c r="G30" s="131"/>
      <c r="H30" s="133"/>
      <c r="I30" s="131"/>
      <c r="J30" s="133"/>
      <c r="K30" s="128"/>
      <c r="L30" s="129"/>
      <c r="M30" s="129"/>
      <c r="N30" s="129"/>
      <c r="O30" s="129"/>
      <c r="P30" s="129"/>
      <c r="Q30" s="129"/>
      <c r="R30" s="130"/>
      <c r="S30" s="128"/>
      <c r="T30" s="129"/>
      <c r="U30" s="129"/>
      <c r="V30" s="129"/>
      <c r="W30" s="129"/>
      <c r="X30" s="129"/>
      <c r="Y30" s="129"/>
      <c r="Z30" s="130"/>
    </row>
    <row r="31" spans="1:30" s="28" customFormat="1" x14ac:dyDescent="0.2">
      <c r="A31" s="131"/>
      <c r="B31" s="132"/>
      <c r="C31" s="131"/>
      <c r="D31" s="133"/>
      <c r="E31" s="131"/>
      <c r="F31" s="133"/>
      <c r="G31" s="131"/>
      <c r="H31" s="133"/>
      <c r="I31" s="131"/>
      <c r="J31" s="133"/>
      <c r="K31" s="128"/>
      <c r="L31" s="129"/>
      <c r="M31" s="129"/>
      <c r="N31" s="129"/>
      <c r="O31" s="129"/>
      <c r="P31" s="129"/>
      <c r="Q31" s="129"/>
      <c r="R31" s="130"/>
      <c r="S31" s="128"/>
      <c r="T31" s="129"/>
      <c r="U31" s="129"/>
      <c r="V31" s="129"/>
      <c r="W31" s="129"/>
      <c r="X31" s="129"/>
      <c r="Y31" s="129"/>
      <c r="Z31" s="130"/>
    </row>
    <row r="32" spans="1:30" s="28" customFormat="1" x14ac:dyDescent="0.2">
      <c r="A32" s="131"/>
      <c r="B32" s="132"/>
      <c r="C32" s="131"/>
      <c r="D32" s="133"/>
      <c r="E32" s="131"/>
      <c r="F32" s="133"/>
      <c r="G32" s="131"/>
      <c r="H32" s="133"/>
      <c r="I32" s="131"/>
      <c r="J32" s="133"/>
      <c r="K32" s="128"/>
      <c r="L32" s="129"/>
      <c r="M32" s="129"/>
      <c r="N32" s="129"/>
      <c r="O32" s="129"/>
      <c r="P32" s="129"/>
      <c r="Q32" s="129"/>
      <c r="R32" s="130"/>
      <c r="S32" s="128"/>
      <c r="T32" s="129"/>
      <c r="U32" s="129"/>
      <c r="V32" s="129"/>
      <c r="W32" s="129"/>
      <c r="X32" s="129"/>
      <c r="Y32" s="129"/>
      <c r="Z32" s="130"/>
    </row>
    <row r="33" spans="1:27" s="35" customFormat="1" x14ac:dyDescent="0.2">
      <c r="A33" s="141"/>
      <c r="B33" s="142"/>
      <c r="C33" s="141"/>
      <c r="D33" s="143"/>
      <c r="E33" s="141"/>
      <c r="F33" s="143"/>
      <c r="G33" s="141"/>
      <c r="H33" s="143"/>
      <c r="I33" s="141"/>
      <c r="J33" s="143"/>
      <c r="K33" s="138"/>
      <c r="L33" s="139"/>
      <c r="M33" s="139"/>
      <c r="N33" s="139"/>
      <c r="O33" s="139"/>
      <c r="P33" s="139"/>
      <c r="Q33" s="139"/>
      <c r="R33" s="140"/>
      <c r="S33" s="138"/>
      <c r="T33" s="139"/>
      <c r="U33" s="139"/>
      <c r="V33" s="139"/>
      <c r="W33" s="139"/>
      <c r="X33" s="139"/>
      <c r="Y33" s="139"/>
      <c r="Z33" s="140"/>
      <c r="AA33" s="28"/>
    </row>
    <row r="34" spans="1:27" s="28" customFormat="1" ht="18.75" x14ac:dyDescent="0.2">
      <c r="A34" s="46">
        <f>S28+1</f>
        <v>44921</v>
      </c>
      <c r="B34" s="47"/>
      <c r="C34" s="46">
        <f>A34+1</f>
        <v>44922</v>
      </c>
      <c r="D34" s="48"/>
      <c r="E34" s="46">
        <f>C34+1</f>
        <v>44923</v>
      </c>
      <c r="F34" s="48"/>
      <c r="G34" s="46">
        <f>E34+1</f>
        <v>44924</v>
      </c>
      <c r="H34" s="31"/>
      <c r="I34" s="46">
        <f>G34+1</f>
        <v>44925</v>
      </c>
      <c r="J34" s="31"/>
      <c r="K34" s="134">
        <f>I34+1</f>
        <v>44926</v>
      </c>
      <c r="L34" s="135"/>
      <c r="M34" s="136"/>
      <c r="N34" s="136"/>
      <c r="O34" s="136"/>
      <c r="P34" s="136"/>
      <c r="Q34" s="136"/>
      <c r="R34" s="137"/>
      <c r="S34" s="134">
        <f>K34+1</f>
        <v>44927</v>
      </c>
      <c r="T34" s="135"/>
      <c r="U34" s="136"/>
      <c r="V34" s="136"/>
      <c r="W34" s="136"/>
      <c r="X34" s="136"/>
      <c r="Y34" s="136"/>
      <c r="Z34" s="137"/>
    </row>
    <row r="35" spans="1:27" s="28" customFormat="1" x14ac:dyDescent="0.2">
      <c r="A35" s="131"/>
      <c r="B35" s="132"/>
      <c r="C35" s="131"/>
      <c r="D35" s="133"/>
      <c r="E35" s="131"/>
      <c r="F35" s="133"/>
      <c r="G35" s="128"/>
      <c r="H35" s="130"/>
      <c r="I35" s="128"/>
      <c r="J35" s="130"/>
      <c r="K35" s="128"/>
      <c r="L35" s="129"/>
      <c r="M35" s="129"/>
      <c r="N35" s="129"/>
      <c r="O35" s="129"/>
      <c r="P35" s="129"/>
      <c r="Q35" s="129"/>
      <c r="R35" s="130"/>
      <c r="S35" s="128"/>
      <c r="T35" s="129"/>
      <c r="U35" s="129"/>
      <c r="V35" s="129"/>
      <c r="W35" s="129"/>
      <c r="X35" s="129"/>
      <c r="Y35" s="129"/>
      <c r="Z35" s="130"/>
    </row>
    <row r="36" spans="1:27" s="28" customFormat="1" x14ac:dyDescent="0.2">
      <c r="A36" s="131"/>
      <c r="B36" s="132"/>
      <c r="C36" s="131"/>
      <c r="D36" s="133"/>
      <c r="E36" s="131"/>
      <c r="F36" s="133"/>
      <c r="G36" s="128"/>
      <c r="H36" s="130"/>
      <c r="I36" s="128"/>
      <c r="J36" s="130"/>
      <c r="K36" s="128"/>
      <c r="L36" s="129"/>
      <c r="M36" s="129"/>
      <c r="N36" s="129"/>
      <c r="O36" s="129"/>
      <c r="P36" s="129"/>
      <c r="Q36" s="129"/>
      <c r="R36" s="130"/>
      <c r="S36" s="128"/>
      <c r="T36" s="129"/>
      <c r="U36" s="129"/>
      <c r="V36" s="129"/>
      <c r="W36" s="129"/>
      <c r="X36" s="129"/>
      <c r="Y36" s="129"/>
      <c r="Z36" s="130"/>
    </row>
    <row r="37" spans="1:27" s="28" customFormat="1" x14ac:dyDescent="0.2">
      <c r="A37" s="131"/>
      <c r="B37" s="132"/>
      <c r="C37" s="131"/>
      <c r="D37" s="133"/>
      <c r="E37" s="131"/>
      <c r="F37" s="133"/>
      <c r="G37" s="128"/>
      <c r="H37" s="130"/>
      <c r="I37" s="128"/>
      <c r="J37" s="130"/>
      <c r="K37" s="128"/>
      <c r="L37" s="129"/>
      <c r="M37" s="129"/>
      <c r="N37" s="129"/>
      <c r="O37" s="129"/>
      <c r="P37" s="129"/>
      <c r="Q37" s="129"/>
      <c r="R37" s="130"/>
      <c r="S37" s="128"/>
      <c r="T37" s="129"/>
      <c r="U37" s="129"/>
      <c r="V37" s="129"/>
      <c r="W37" s="129"/>
      <c r="X37" s="129"/>
      <c r="Y37" s="129"/>
      <c r="Z37" s="130"/>
    </row>
    <row r="38" spans="1:27" s="28" customFormat="1" x14ac:dyDescent="0.2">
      <c r="A38" s="131"/>
      <c r="B38" s="132"/>
      <c r="C38" s="131"/>
      <c r="D38" s="133"/>
      <c r="E38" s="131"/>
      <c r="F38" s="133"/>
      <c r="G38" s="128"/>
      <c r="H38" s="130"/>
      <c r="I38" s="128"/>
      <c r="J38" s="130"/>
      <c r="K38" s="128"/>
      <c r="L38" s="129"/>
      <c r="M38" s="129"/>
      <c r="N38" s="129"/>
      <c r="O38" s="129"/>
      <c r="P38" s="129"/>
      <c r="Q38" s="129"/>
      <c r="R38" s="130"/>
      <c r="S38" s="128"/>
      <c r="T38" s="129"/>
      <c r="U38" s="129"/>
      <c r="V38" s="129"/>
      <c r="W38" s="129"/>
      <c r="X38" s="129"/>
      <c r="Y38" s="129"/>
      <c r="Z38" s="130"/>
    </row>
    <row r="39" spans="1:27" s="35" customFormat="1" x14ac:dyDescent="0.2">
      <c r="A39" s="141"/>
      <c r="B39" s="142"/>
      <c r="C39" s="141"/>
      <c r="D39" s="143"/>
      <c r="E39" s="141"/>
      <c r="F39" s="143"/>
      <c r="G39" s="138"/>
      <c r="H39" s="140"/>
      <c r="I39" s="138"/>
      <c r="J39" s="140"/>
      <c r="K39" s="138"/>
      <c r="L39" s="139"/>
      <c r="M39" s="139"/>
      <c r="N39" s="139"/>
      <c r="O39" s="139"/>
      <c r="P39" s="139"/>
      <c r="Q39" s="139"/>
      <c r="R39" s="140"/>
      <c r="S39" s="138"/>
      <c r="T39" s="139"/>
      <c r="U39" s="139"/>
      <c r="V39" s="139"/>
      <c r="W39" s="139"/>
      <c r="X39" s="139"/>
      <c r="Y39" s="139"/>
      <c r="Z39" s="140"/>
      <c r="AA39" s="28"/>
    </row>
    <row r="40" spans="1:27" ht="18.75" x14ac:dyDescent="0.2">
      <c r="A40" s="29">
        <f>S34+1</f>
        <v>44928</v>
      </c>
      <c r="B40" s="30"/>
      <c r="C40" s="29">
        <f>A40+1</f>
        <v>44929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8"/>
      <c r="B41" s="129"/>
      <c r="C41" s="128"/>
      <c r="D41" s="130"/>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8"/>
      <c r="B42" s="129"/>
      <c r="C42" s="128"/>
      <c r="D42" s="130"/>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8"/>
      <c r="B43" s="129"/>
      <c r="C43" s="128"/>
      <c r="D43" s="130"/>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8"/>
      <c r="B44" s="129"/>
      <c r="C44" s="128"/>
      <c r="D44" s="130"/>
      <c r="E44" s="40"/>
      <c r="F44" s="41"/>
      <c r="G44" s="41"/>
      <c r="H44" s="41"/>
      <c r="I44" s="41"/>
      <c r="J44" s="41"/>
      <c r="K44" s="144"/>
      <c r="L44" s="144"/>
      <c r="M44" s="144"/>
      <c r="N44" s="144"/>
      <c r="O44" s="144"/>
      <c r="P44" s="144"/>
      <c r="Q44" s="144"/>
      <c r="R44" s="144"/>
      <c r="S44" s="144"/>
      <c r="T44" s="144"/>
      <c r="U44" s="144"/>
      <c r="V44" s="144"/>
      <c r="W44" s="144"/>
      <c r="X44" s="144"/>
      <c r="Y44" s="144"/>
      <c r="Z44" s="145"/>
    </row>
    <row r="45" spans="1:27" s="28" customFormat="1" x14ac:dyDescent="0.2">
      <c r="A45" s="138"/>
      <c r="B45" s="139"/>
      <c r="C45" s="138"/>
      <c r="D45" s="140"/>
      <c r="E45" s="44"/>
      <c r="F45" s="45"/>
      <c r="G45" s="45"/>
      <c r="H45" s="45"/>
      <c r="I45" s="45"/>
      <c r="J45" s="45"/>
      <c r="K45" s="146"/>
      <c r="L45" s="146"/>
      <c r="M45" s="146"/>
      <c r="N45" s="146"/>
      <c r="O45" s="146"/>
      <c r="P45" s="146"/>
      <c r="Q45" s="146"/>
      <c r="R45" s="146"/>
      <c r="S45" s="146"/>
      <c r="T45" s="146"/>
      <c r="U45" s="146"/>
      <c r="V45" s="146"/>
      <c r="W45" s="146"/>
      <c r="X45" s="146"/>
      <c r="Y45" s="146"/>
      <c r="Z45" s="14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2" priority="3">
      <formula>MONTH(A10)&lt;&gt;MONTH($A$1)</formula>
    </cfRule>
    <cfRule type="expression" dxfId="71" priority="4">
      <formula>OR(WEEKDAY(A10,1)=1,WEEKDAY(A10,1)=7)</formula>
    </cfRule>
  </conditionalFormatting>
  <conditionalFormatting sqref="I10 I16 I22 I28 I34">
    <cfRule type="expression" dxfId="70" priority="1">
      <formula>MONTH(I10)&lt;&gt;MONTH($A$1)</formula>
    </cfRule>
    <cfRule type="expression" dxfId="69" priority="2">
      <formula>OR(WEEKDAY(I10,1)=1,WEEKDAY(I10,1)=7)</formula>
    </cfRule>
  </conditionalFormatting>
  <printOptions horizontalCentered="1"/>
  <pageMargins left="0.5" right="0.5" top="0.25" bottom="0.25" header="0.25" footer="0.25"/>
  <pageSetup paperSize="9" scale="96"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12" ma:contentTypeDescription="Create a new document." ma:contentTypeScope="" ma:versionID="426e97fa315356fffbdcd9876fe988c2">
  <xsd:schema xmlns:xsd="http://www.w3.org/2001/XMLSchema" xmlns:xs="http://www.w3.org/2001/XMLSchema" xmlns:p="http://schemas.microsoft.com/office/2006/metadata/properties" xmlns:ns2="71af3243-3dd4-4a8d-8c0d-dd76da1f02a5" xmlns:ns3="16c05727-aa75-4e4a-9b5f-8a80a1165891" targetNamespace="http://schemas.microsoft.com/office/2006/metadata/properties" ma:root="true" ma:fieldsID="14b8f0def80e6d70ce3def20c90759ae" ns2:_="" ns3:_="">
    <xsd:import namespace="71af3243-3dd4-4a8d-8c0d-dd76da1f02a5"/>
    <xsd:import namespace="16c05727-aa75-4e4a-9b5f-8a80a1165891"/>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2:Statu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internalName="MediaServiceOCR" ma:readOnly="true">
      <xsd:simpleType>
        <xsd:restriction base="dms:Note">
          <xsd:maxLength value="255"/>
        </xsd:restriction>
      </xsd:simpleType>
    </xsd:element>
    <xsd:element name="MediaServiceAutoTags" ma:index="11" nillable="true" ma:displayName="MediaServiceAutoTags"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fals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Status" ma:index="19" nillable="true" ma:displayName="Status" ma:default="Not started" ma:format="Dropdown" ma:internalName="Status">
      <xsd:simpleType>
        <xsd:restriction base="dms:Choice">
          <xsd:enumeration value="Not started"/>
          <xsd:enumeration value="In Progress"/>
          <xsd:enumeration value="Completed"/>
        </xsd:restriction>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Status xmlns="71af3243-3dd4-4a8d-8c0d-dd76da1f02a5">Not started</Status>
    <MediaServiceKeyPoints xmlns="71af3243-3dd4-4a8d-8c0d-dd76da1f02a5"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7E3C7FE5-D92B-4F75-9444-405F24A97A9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af3243-3dd4-4a8d-8c0d-dd76da1f02a5"/>
    <ds:schemaRef ds:uri="16c05727-aa75-4e4a-9b5f-8a80a11658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5A299480-7360-4329-A667-84AD387E2F1D}">
  <ds:schemaRefs>
    <ds:schemaRef ds:uri="http://schemas.microsoft.com/office/2006/metadata/properties"/>
    <ds:schemaRef ds:uri="http://schemas.microsoft.com/office/infopath/2007/PartnerControls"/>
    <ds:schemaRef ds:uri="71af3243-3dd4-4a8d-8c0d-dd76da1f02a5"/>
  </ds:schemaRefs>
</ds:datastoreItem>
</file>

<file path=customXml/itemProps3.xml><?xml version="1.0" encoding="utf-8"?>
<ds:datastoreItem xmlns:ds="http://schemas.openxmlformats.org/officeDocument/2006/customXml" ds:itemID="{DC9DF54A-CE95-4CAF-9E75-1179BA74E5F1}">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Template>TM16400959</Template>
  <Application>Microsoft Excel</Application>
  <DocSecurity>0</DocSecurity>
  <ScaleCrop>false</ScaleCrop>
  <HeadingPairs>
    <vt:vector size="4" baseType="variant">
      <vt:variant>
        <vt:lpstr>Листы</vt:lpstr>
      </vt:variant>
      <vt:variant>
        <vt:i4>26</vt:i4>
      </vt:variant>
      <vt:variant>
        <vt:lpstr>Именованные диапазоны</vt:lpstr>
      </vt:variant>
      <vt:variant>
        <vt:i4>13</vt:i4>
      </vt:variant>
    </vt:vector>
  </HeadingPairs>
  <TitlesOfParts>
    <vt:vector size="39" baseType="lpstr">
      <vt:lpstr>Настройка</vt:lpstr>
      <vt:lpstr>Шаблон</vt:lpstr>
      <vt:lpstr>Награды</vt:lpstr>
      <vt:lpstr>Общая статистика</vt:lpstr>
      <vt:lpstr>Август 2022</vt:lpstr>
      <vt:lpstr>Сентябрь 2022</vt:lpstr>
      <vt:lpstr>Октябрь 2022</vt:lpstr>
      <vt:lpstr>Ноябрь 2022</vt:lpstr>
      <vt:lpstr>Декабрь 2022</vt:lpstr>
      <vt:lpstr>Январь 2023</vt:lpstr>
      <vt:lpstr>Февраль 2023</vt:lpstr>
      <vt:lpstr>Март 2023</vt:lpstr>
      <vt:lpstr>Апрель 2023</vt:lpstr>
      <vt:lpstr>Май 2023</vt:lpstr>
      <vt:lpstr>Июнь 2023</vt:lpstr>
      <vt:lpstr>Июль 2023</vt:lpstr>
      <vt:lpstr>Август 2023</vt:lpstr>
      <vt:lpstr>Сентябрь 2023</vt:lpstr>
      <vt:lpstr>Октябрь 2023</vt:lpstr>
      <vt:lpstr>Ноябрь 2023</vt:lpstr>
      <vt:lpstr>Декабрь 2023</vt:lpstr>
      <vt:lpstr>Январь 2024</vt:lpstr>
      <vt:lpstr>Февраль 2024</vt:lpstr>
      <vt:lpstr>Март 2024</vt:lpstr>
      <vt:lpstr>Апрель 2024</vt:lpstr>
      <vt:lpstr>Май 2024</vt:lpstr>
      <vt:lpstr>день_начала</vt:lpstr>
      <vt:lpstr>'Август 2022'!Область_печати</vt:lpstr>
      <vt:lpstr>'Апрель 2023'!Область_печати</vt:lpstr>
      <vt:lpstr>'Декабрь 2022'!Область_печати</vt:lpstr>
      <vt:lpstr>'Июль 2023'!Область_печати</vt:lpstr>
      <vt:lpstr>'Июнь 2023'!Область_печати</vt:lpstr>
      <vt:lpstr>'Май 2023'!Область_печати</vt:lpstr>
      <vt:lpstr>'Март 2023'!Область_печати</vt:lpstr>
      <vt:lpstr>'Ноябрь 2022'!Область_печати</vt:lpstr>
      <vt:lpstr>'Октябрь 2022'!Область_печати</vt:lpstr>
      <vt:lpstr>'Сентябрь 2022'!Область_печати</vt:lpstr>
      <vt:lpstr>'Февраль 2023'!Область_печати</vt:lpstr>
      <vt:lpstr>'Январь 2023'!Область_печати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2020-07-08T21:16:33Z</dcterms:created>
  <dcterms:modified xsi:type="dcterms:W3CDTF">2024-05-08T10:52:23Z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